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tabRatio="603" activeTab="0"/>
  </bookViews>
  <sheets>
    <sheet name="Appendix 2" sheetId="1" r:id="rId1"/>
    <sheet name="Appendix3" sheetId="2" r:id="rId2"/>
    <sheet name="Appendix 4" sheetId="3" r:id="rId3"/>
    <sheet name="Appendix 5" sheetId="4" r:id="rId4"/>
  </sheets>
  <externalReferences>
    <externalReference r:id="rId7"/>
  </externalReferences>
  <definedNames>
    <definedName name="ARTS___LEISURE">#REF!</definedName>
    <definedName name="Barton_Moss_Primary_School">#REF!</definedName>
    <definedName name="Cadishead_Infant_Junior_School">#REF!</definedName>
    <definedName name="CAPITAL_CHALLENGE">#REF!</definedName>
    <definedName name="COUNTRYSIDE_PARTNERSHIP">#REF!</definedName>
    <definedName name="EDUCATION">#REF!</definedName>
    <definedName name="ENVIRONMENTAL___CONSUMER_SERVICES">#REF!</definedName>
    <definedName name="FINANCE">#REF!</definedName>
    <definedName name="HIGHWAYS">#REF!</definedName>
    <definedName name="HOUSING">#REF!</definedName>
    <definedName name="MANAGEMENT_SERVICES">#REF!</definedName>
    <definedName name="POLICY___RESOURCES">#REF!</definedName>
    <definedName name="_xlnm.Print_Area" localSheetId="0">'Appendix 2'!$B$3:$I$36</definedName>
    <definedName name="_xlnm.Print_Area" localSheetId="2">'Appendix 4'!$B$2:$G$34</definedName>
    <definedName name="_xlnm.Print_Area" localSheetId="3">'Appendix 5'!$B$3:$O$18</definedName>
    <definedName name="_xlnm.Print_Area" localSheetId="1">'Appendix3'!$B$3:$H$58</definedName>
    <definedName name="_xlnm.Print_Titles" localSheetId="2">'Appendix 4'!$4:$10</definedName>
    <definedName name="SINGLE_REGENERATION_BUDGET_1">#REF!</definedName>
    <definedName name="SINGLE_REGENERATION_BUDGET_2">#REF!</definedName>
    <definedName name="SINGLE_REGENERATION_BUDGET_3">#REF!</definedName>
    <definedName name="SOCIAL_SERVICES">#REF!</definedName>
  </definedNames>
  <calcPr fullCalcOnLoad="1"/>
</workbook>
</file>

<file path=xl/sharedStrings.xml><?xml version="1.0" encoding="utf-8"?>
<sst xmlns="http://schemas.openxmlformats.org/spreadsheetml/2006/main" count="119" uniqueCount="98">
  <si>
    <t xml:space="preserve">Expenditure </t>
  </si>
  <si>
    <t>General Fund - Properties and Land</t>
  </si>
  <si>
    <t xml:space="preserve">            ASSET</t>
  </si>
  <si>
    <t xml:space="preserve">       CAPITAL</t>
  </si>
  <si>
    <t xml:space="preserve">   USABLE</t>
  </si>
  <si>
    <t xml:space="preserve">       RECEIPT</t>
  </si>
  <si>
    <t xml:space="preserve">    Amount</t>
  </si>
  <si>
    <t xml:space="preserve">         £000s</t>
  </si>
  <si>
    <t xml:space="preserve">      £000s</t>
  </si>
  <si>
    <t>COMPLETED DISPOSALS</t>
  </si>
  <si>
    <t>Housing Right-to-Buy</t>
  </si>
  <si>
    <t>Housing Property</t>
  </si>
  <si>
    <t>TOTAL COMPLETED</t>
  </si>
  <si>
    <t>APPROVED DISPOSALS</t>
  </si>
  <si>
    <t>TOTAL ESTIMATED DISPOSALS</t>
  </si>
  <si>
    <t>TOTAL ESTIMATED RECEIPTS</t>
  </si>
  <si>
    <t>HOUSING</t>
  </si>
  <si>
    <t>EDUCATION</t>
  </si>
  <si>
    <t>HIGHWAYS</t>
  </si>
  <si>
    <t>SOCIAL SERVICES</t>
  </si>
  <si>
    <t>Sub-Total</t>
  </si>
  <si>
    <t>OTHER SERVICES BLOCK</t>
  </si>
  <si>
    <t>ARTS &amp; LEISURE</t>
  </si>
  <si>
    <t>Sub-Total (Other Services Block)</t>
  </si>
  <si>
    <t>TOTAL - CAPITAL PROGRAMME</t>
  </si>
  <si>
    <t>Estimate</t>
  </si>
  <si>
    <t>CREDIT APPROVALS</t>
  </si>
  <si>
    <t>BCA</t>
  </si>
  <si>
    <t xml:space="preserve">BCA transferred to Other Authorities </t>
  </si>
  <si>
    <t>GRANTS/CONTRIBUTIONS RECEIVABLE</t>
  </si>
  <si>
    <t>Highways - TSG</t>
  </si>
  <si>
    <t>USABLE CAPITAL RECEIPTS</t>
  </si>
  <si>
    <t>OTHER RESOURCES</t>
  </si>
  <si>
    <t>TOTAL - ESTIMATED RESOURCES</t>
  </si>
  <si>
    <t>Adjustments</t>
  </si>
  <si>
    <t>Housing - SRB</t>
  </si>
  <si>
    <t xml:space="preserve">Highways </t>
  </si>
  <si>
    <t>SCA -</t>
  </si>
  <si>
    <t>Control Check</t>
  </si>
  <si>
    <t>Check</t>
  </si>
  <si>
    <t xml:space="preserve">BCA transferred from Other Authorities </t>
  </si>
  <si>
    <t>ERDF</t>
  </si>
  <si>
    <t>DEVELOPMENT SERVICES</t>
  </si>
  <si>
    <t>POLICY</t>
  </si>
  <si>
    <t>Notes</t>
  </si>
  <si>
    <t>COMMITTEE</t>
  </si>
  <si>
    <t>Revised</t>
  </si>
  <si>
    <t>£m</t>
  </si>
  <si>
    <t>%</t>
  </si>
  <si>
    <t>Housing - Major Repairs Allowance/DFG</t>
  </si>
  <si>
    <t xml:space="preserve">Education - Devolved Formula Capital </t>
  </si>
  <si>
    <t>New Deal for Communities</t>
  </si>
  <si>
    <t>Housing</t>
  </si>
  <si>
    <t>Scheme Details</t>
  </si>
  <si>
    <t xml:space="preserve">Education - Seed Challenge </t>
  </si>
  <si>
    <t>NWRDA - LIVIA Schemes</t>
  </si>
  <si>
    <t xml:space="preserve">                 - Barton SES</t>
  </si>
  <si>
    <t xml:space="preserve">                 - Eccles Town Centre</t>
  </si>
  <si>
    <t xml:space="preserve">                 - Headroom Projects</t>
  </si>
  <si>
    <t>Education - Insurance Claims</t>
  </si>
  <si>
    <t>Lottery Grant - Arts &amp; Leisure</t>
  </si>
  <si>
    <t>Monitoring</t>
  </si>
  <si>
    <t>Education - Schools Access Initiative</t>
  </si>
  <si>
    <t>NWRDA</t>
  </si>
  <si>
    <t xml:space="preserve">Education - Asset Mangaement Plan Condition </t>
  </si>
  <si>
    <t>Prop'n</t>
  </si>
  <si>
    <t>Costs</t>
  </si>
  <si>
    <t>Source of</t>
  </si>
  <si>
    <t>2002/03</t>
  </si>
  <si>
    <t>Total</t>
  </si>
  <si>
    <t>Funding</t>
  </si>
  <si>
    <t>Onwards</t>
  </si>
  <si>
    <t>Development Services</t>
  </si>
  <si>
    <t>Estimated usable 2001/02 receipts</t>
  </si>
  <si>
    <t>Planning Level 20/03/02</t>
  </si>
  <si>
    <t>at 20/03/02</t>
  </si>
  <si>
    <t>Education - New Deal for Schools Modernisation</t>
  </si>
  <si>
    <t>Education - Surplus Place Removal</t>
  </si>
  <si>
    <t>Housing - Disabled Facilities Grant</t>
  </si>
  <si>
    <t>Lead Member Corporate Services - 2002/03 Tender Approvals to 22nd April 2002</t>
  </si>
  <si>
    <t>Environmental Improvements (Ph 2) Philip St Eccles</t>
  </si>
  <si>
    <t>2003/04</t>
  </si>
  <si>
    <t xml:space="preserve">Littleton Road Accident Reduction Scheme </t>
  </si>
  <si>
    <t>ACG</t>
  </si>
  <si>
    <t>MRA</t>
  </si>
  <si>
    <t xml:space="preserve">APPENDIX 4 </t>
  </si>
  <si>
    <t>Risk Management Fund</t>
  </si>
  <si>
    <t>2002/03 Monitoring Adj's</t>
  </si>
  <si>
    <t>Revised Planning Level</t>
  </si>
  <si>
    <t>Planning Level</t>
  </si>
  <si>
    <t>Resource Level</t>
  </si>
  <si>
    <r>
      <t xml:space="preserve">                                                       </t>
    </r>
    <r>
      <rPr>
        <b/>
        <u val="single"/>
        <sz val="10"/>
        <rFont val="Times New Roman"/>
        <family val="1"/>
      </rPr>
      <t>SUMMARY OF 2002/03 APPROVED PROGRAMME</t>
    </r>
  </si>
  <si>
    <t>ENVIRON . &amp; CONSUMER SERVS</t>
  </si>
  <si>
    <t xml:space="preserve">Revised Funded Schemes </t>
  </si>
  <si>
    <t xml:space="preserve">Funded Schemes 20/03/02 </t>
  </si>
  <si>
    <t>2002/03 ESTIMATED CAPITAL RECEIPTS</t>
  </si>
  <si>
    <t>SUMMARY OF 2002/03 ESTIMATED RESOURCES AVAILABLE</t>
  </si>
  <si>
    <t>Verdant Lane (Former BREFCO)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</si>
</sst>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\ ;\(0.00\)"/>
    <numFmt numFmtId="165" formatCode="0.000\ ;\(0.000\)"/>
    <numFmt numFmtId="166" formatCode="mm/dd/yy"/>
    <numFmt numFmtId="167" formatCode="0.000"/>
    <numFmt numFmtId="168" formatCode="#,##0_);[Red]\(#,##0\)"/>
    <numFmt numFmtId="169" formatCode="0\ ;\(0\)"/>
    <numFmt numFmtId="170" formatCode="#,##0\ ;\(#,##0\)"/>
    <numFmt numFmtId="171" formatCode="#,##0.000_);[Red]\(#,##0.000\)"/>
    <numFmt numFmtId="172" formatCode="#,##0.00\ ;\(#,##0.00\)"/>
    <numFmt numFmtId="173" formatCode="_-* #,##0.0_-;\-* #,##0.0_-;_-* &quot;-&quot;??_-;_-@_-"/>
    <numFmt numFmtId="174" formatCode="_-* #,##0_-;\-* #,##0_-;_-* &quot;-&quot;??_-;_-@_-"/>
    <numFmt numFmtId="175" formatCode="0.0"/>
    <numFmt numFmtId="176" formatCode="0.0000\ ;\(0.0000\)"/>
    <numFmt numFmtId="177" formatCode="0.00000\ ;\(0.00000\)"/>
    <numFmt numFmtId="178" formatCode="#,##0.000"/>
    <numFmt numFmtId="179" formatCode="#,##0;\(#,##0\)"/>
    <numFmt numFmtId="180" formatCode="_-* #,##0.000_-;\-* #,##0.000_-;_-* &quot;-&quot;??_-;_-@_-"/>
    <numFmt numFmtId="181" formatCode="_-* #,##0.0000_-;\-* #,##0.0000_-;_-* &quot;-&quot;??_-;_-@_-"/>
    <numFmt numFmtId="182" formatCode="\+#,##0_);[Red]\(#,##0\)"/>
    <numFmt numFmtId="183" formatCode="\A#,##0_);[Red]\F\(#,##0\)"/>
    <numFmt numFmtId="184" formatCode="#,##0_)\U;[Red]\(#,##0\)\F"/>
    <numFmt numFmtId="185" formatCode="#,##0_)\U;[Red]\(#,##0_)\F"/>
    <numFmt numFmtId="186" formatCode="#,##0_)\U;[Red]\(#,##0\)_F"/>
    <numFmt numFmtId="187" formatCode="#,##0_)\A;[Red]\(#,##0\)\F"/>
    <numFmt numFmtId="188" formatCode="#,##0.0_);[Red]\(#,##0.0\)"/>
    <numFmt numFmtId="189" formatCode="#,##0.00_);[Red]\(#,##0.00\)"/>
    <numFmt numFmtId="190" formatCode="#,##0.0000_);[Red]\(#,##0.0000\)"/>
    <numFmt numFmtId="191" formatCode="0.0000000"/>
    <numFmt numFmtId="192" formatCode="0.000000"/>
    <numFmt numFmtId="193" formatCode="0.00000"/>
    <numFmt numFmtId="194" formatCode="0.0000"/>
    <numFmt numFmtId="195" formatCode="&quot;£&quot;#,##0.0;[Red]\-&quot;£&quot;#,##0.0"/>
    <numFmt numFmtId="196" formatCode="&quot;£&quot;#,##0.000;[Red]\-&quot;£&quot;#,##0.000"/>
    <numFmt numFmtId="197" formatCode="m/d"/>
    <numFmt numFmtId="198" formatCode="m/d/yy"/>
    <numFmt numFmtId="199" formatCode="#,##0.000\ ;\(#,##0.000\)"/>
    <numFmt numFmtId="200" formatCode="#,##0.0"/>
    <numFmt numFmtId="201" formatCode="#,##0.00\ ;[Red]\(#,##0.00\)"/>
    <numFmt numFmtId="202" formatCode="#,##0\ ;[Red]\(#,##0\)"/>
    <numFmt numFmtId="203" formatCode="d/m/yy"/>
    <numFmt numFmtId="204" formatCode="yy/yy"/>
    <numFmt numFmtId="205" formatCode="#,##0.000\ ;[Red]\(#,##0.000\)"/>
    <numFmt numFmtId="206" formatCode="#,##0.0000\ ;[Red]\(#,##0.0000\)"/>
    <numFmt numFmtId="207" formatCode="#,##0.0\ ;[Red]\(#,##0.0\)"/>
    <numFmt numFmtId="208" formatCode="#,##0.0\ ;\(#,##0.0\)"/>
    <numFmt numFmtId="209" formatCode="0.000000000"/>
    <numFmt numFmtId="210" formatCode="0.00000000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0;\(0\)"/>
    <numFmt numFmtId="220" formatCode="#,##0.0;\(#,##0.0\)"/>
    <numFmt numFmtId="221" formatCode="#,##0.00;\(#,##0.00\)"/>
    <numFmt numFmtId="222" formatCode="#,##0.000;\(#,##0.000\)"/>
    <numFmt numFmtId="223" formatCode="#,##0_ ;[Red]\-#,##0\ "/>
    <numFmt numFmtId="224" formatCode="0.0\ ;\(0.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1" fontId="0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 horizontal="right"/>
    </xf>
    <xf numFmtId="1" fontId="1" fillId="2" borderId="1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" fontId="1" fillId="2" borderId="1" xfId="0" applyNumberFormat="1" applyFont="1" applyFill="1" applyBorder="1" applyAlignment="1">
      <alignment horizontal="right"/>
    </xf>
    <xf numFmtId="1" fontId="1" fillId="2" borderId="0" xfId="0" applyNumberFormat="1" applyFont="1" applyFill="1" applyAlignment="1">
      <alignment horizontal="right"/>
    </xf>
    <xf numFmtId="1" fontId="1" fillId="2" borderId="2" xfId="0" applyNumberFormat="1" applyFont="1" applyFill="1" applyBorder="1" applyAlignment="1">
      <alignment horizontal="right"/>
    </xf>
    <xf numFmtId="1" fontId="0" fillId="2" borderId="0" xfId="0" applyNumberFormat="1" applyFont="1" applyFill="1" applyBorder="1" applyAlignment="1">
      <alignment horizontal="right"/>
    </xf>
    <xf numFmtId="3" fontId="0" fillId="2" borderId="0" xfId="0" applyNumberFormat="1" applyFill="1" applyAlignment="1">
      <alignment/>
    </xf>
    <xf numFmtId="0" fontId="1" fillId="2" borderId="1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right"/>
    </xf>
    <xf numFmtId="167" fontId="8" fillId="2" borderId="2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5" fontId="7" fillId="2" borderId="0" xfId="0" applyNumberFormat="1" applyFont="1" applyFill="1" applyBorder="1" applyAlignment="1">
      <alignment/>
    </xf>
    <xf numFmtId="165" fontId="7" fillId="2" borderId="0" xfId="0" applyNumberFormat="1" applyFont="1" applyFill="1" applyAlignment="1">
      <alignment/>
    </xf>
    <xf numFmtId="0" fontId="8" fillId="2" borderId="0" xfId="0" applyFont="1" applyFill="1" applyAlignment="1">
      <alignment horizontal="left"/>
    </xf>
    <xf numFmtId="165" fontId="7" fillId="2" borderId="0" xfId="0" applyNumberFormat="1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5" fillId="2" borderId="0" xfId="0" applyFont="1" applyFill="1" applyAlignment="1">
      <alignment horizontal="centerContinuous"/>
    </xf>
    <xf numFmtId="165" fontId="7" fillId="2" borderId="3" xfId="0" applyNumberFormat="1" applyFont="1" applyFill="1" applyBorder="1" applyAlignment="1">
      <alignment/>
    </xf>
    <xf numFmtId="165" fontId="7" fillId="2" borderId="4" xfId="0" applyNumberFormat="1" applyFont="1" applyFill="1" applyBorder="1" applyAlignment="1">
      <alignment/>
    </xf>
    <xf numFmtId="165" fontId="7" fillId="2" borderId="5" xfId="0" applyNumberFormat="1" applyFont="1" applyFill="1" applyBorder="1" applyAlignment="1">
      <alignment/>
    </xf>
    <xf numFmtId="165" fontId="7" fillId="2" borderId="6" xfId="0" applyNumberFormat="1" applyFont="1" applyFill="1" applyBorder="1" applyAlignment="1">
      <alignment horizontal="center" wrapText="1"/>
    </xf>
    <xf numFmtId="165" fontId="7" fillId="2" borderId="0" xfId="0" applyNumberFormat="1" applyFont="1" applyFill="1" applyBorder="1" applyAlignment="1">
      <alignment horizontal="center" wrapText="1"/>
    </xf>
    <xf numFmtId="165" fontId="7" fillId="2" borderId="7" xfId="0" applyNumberFormat="1" applyFont="1" applyFill="1" applyBorder="1" applyAlignment="1">
      <alignment horizontal="center" wrapText="1"/>
    </xf>
    <xf numFmtId="165" fontId="7" fillId="2" borderId="8" xfId="0" applyNumberFormat="1" applyFont="1" applyFill="1" applyBorder="1" applyAlignment="1">
      <alignment horizontal="center" wrapText="1"/>
    </xf>
    <xf numFmtId="165" fontId="7" fillId="2" borderId="0" xfId="0" applyNumberFormat="1" applyFont="1" applyFill="1" applyAlignment="1">
      <alignment horizontal="center" wrapText="1"/>
    </xf>
    <xf numFmtId="165" fontId="8" fillId="2" borderId="0" xfId="0" applyNumberFormat="1" applyFont="1" applyFill="1" applyAlignment="1">
      <alignment horizontal="center" wrapText="1"/>
    </xf>
    <xf numFmtId="165" fontId="7" fillId="2" borderId="6" xfId="0" applyNumberFormat="1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center"/>
    </xf>
    <xf numFmtId="165" fontId="7" fillId="2" borderId="7" xfId="0" applyNumberFormat="1" applyFont="1" applyFill="1" applyBorder="1" applyAlignment="1">
      <alignment horizontal="center"/>
    </xf>
    <xf numFmtId="165" fontId="7" fillId="2" borderId="8" xfId="0" applyNumberFormat="1" applyFont="1" applyFill="1" applyBorder="1" applyAlignment="1" quotePrefix="1">
      <alignment horizontal="center"/>
    </xf>
    <xf numFmtId="165" fontId="7" fillId="2" borderId="8" xfId="0" applyNumberFormat="1" applyFont="1" applyFill="1" applyBorder="1" applyAlignment="1">
      <alignment horizontal="center"/>
    </xf>
    <xf numFmtId="165" fontId="7" fillId="2" borderId="0" xfId="0" applyNumberFormat="1" applyFont="1" applyFill="1" applyAlignment="1">
      <alignment horizontal="center"/>
    </xf>
    <xf numFmtId="165" fontId="7" fillId="2" borderId="6" xfId="0" applyNumberFormat="1" applyFont="1" applyFill="1" applyBorder="1" applyAlignment="1">
      <alignment/>
    </xf>
    <xf numFmtId="165" fontId="7" fillId="2" borderId="7" xfId="0" applyNumberFormat="1" applyFont="1" applyFill="1" applyBorder="1" applyAlignment="1">
      <alignment/>
    </xf>
    <xf numFmtId="165" fontId="7" fillId="2" borderId="8" xfId="0" applyNumberFormat="1" applyFont="1" applyFill="1" applyBorder="1" applyAlignment="1">
      <alignment/>
    </xf>
    <xf numFmtId="1" fontId="7" fillId="2" borderId="0" xfId="0" applyNumberFormat="1" applyFont="1" applyFill="1" applyAlignment="1">
      <alignment/>
    </xf>
    <xf numFmtId="165" fontId="8" fillId="2" borderId="0" xfId="0" applyNumberFormat="1" applyFont="1" applyFill="1" applyAlignment="1">
      <alignment/>
    </xf>
    <xf numFmtId="165" fontId="7" fillId="2" borderId="9" xfId="0" applyNumberFormat="1" applyFont="1" applyFill="1" applyBorder="1" applyAlignment="1">
      <alignment/>
    </xf>
    <xf numFmtId="165" fontId="7" fillId="2" borderId="1" xfId="0" applyNumberFormat="1" applyFont="1" applyFill="1" applyBorder="1" applyAlignment="1">
      <alignment/>
    </xf>
    <xf numFmtId="165" fontId="7" fillId="2" borderId="1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165" fontId="8" fillId="2" borderId="6" xfId="0" applyNumberFormat="1" applyFont="1" applyFill="1" applyBorder="1" applyAlignment="1">
      <alignment/>
    </xf>
    <xf numFmtId="165" fontId="8" fillId="2" borderId="0" xfId="0" applyNumberFormat="1" applyFont="1" applyFill="1" applyBorder="1" applyAlignment="1">
      <alignment/>
    </xf>
    <xf numFmtId="165" fontId="8" fillId="2" borderId="7" xfId="0" applyNumberFormat="1" applyFont="1" applyFill="1" applyBorder="1" applyAlignment="1">
      <alignment/>
    </xf>
    <xf numFmtId="165" fontId="8" fillId="2" borderId="8" xfId="0" applyNumberFormat="1" applyFont="1" applyFill="1" applyBorder="1" applyAlignment="1">
      <alignment/>
    </xf>
    <xf numFmtId="165" fontId="7" fillId="2" borderId="11" xfId="0" applyNumberFormat="1" applyFont="1" applyFill="1" applyBorder="1" applyAlignment="1">
      <alignment/>
    </xf>
    <xf numFmtId="165" fontId="7" fillId="2" borderId="12" xfId="0" applyNumberFormat="1" applyFont="1" applyFill="1" applyBorder="1" applyAlignment="1">
      <alignment/>
    </xf>
    <xf numFmtId="165" fontId="7" fillId="2" borderId="13" xfId="0" applyNumberFormat="1" applyFont="1" applyFill="1" applyBorder="1" applyAlignment="1">
      <alignment/>
    </xf>
    <xf numFmtId="165" fontId="7" fillId="2" borderId="14" xfId="0" applyNumberFormat="1" applyFont="1" applyFill="1" applyBorder="1" applyAlignment="1">
      <alignment/>
    </xf>
    <xf numFmtId="1" fontId="7" fillId="2" borderId="0" xfId="0" applyNumberFormat="1" applyFont="1" applyFill="1" applyBorder="1" applyAlignment="1">
      <alignment/>
    </xf>
    <xf numFmtId="167" fontId="7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65" fontId="7" fillId="2" borderId="1" xfId="0" applyNumberFormat="1" applyFont="1" applyFill="1" applyBorder="1" applyAlignment="1">
      <alignment horizontal="center" wrapText="1"/>
    </xf>
    <xf numFmtId="165" fontId="8" fillId="2" borderId="15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165" fontId="7" fillId="2" borderId="0" xfId="0" applyNumberFormat="1" applyFont="1" applyFill="1" applyAlignment="1">
      <alignment/>
    </xf>
    <xf numFmtId="165" fontId="7" fillId="2" borderId="0" xfId="0" applyNumberFormat="1" applyFont="1" applyFill="1" applyBorder="1" applyAlignment="1">
      <alignment horizontal="centerContinuous"/>
    </xf>
    <xf numFmtId="49" fontId="7" fillId="2" borderId="0" xfId="0" applyNumberFormat="1" applyFont="1" applyFill="1" applyAlignment="1">
      <alignment horizontal="center" wrapText="1"/>
    </xf>
    <xf numFmtId="165" fontId="7" fillId="2" borderId="0" xfId="0" applyNumberFormat="1" applyFont="1" applyFill="1" applyAlignment="1" quotePrefix="1">
      <alignment horizontal="center"/>
    </xf>
    <xf numFmtId="165" fontId="7" fillId="2" borderId="0" xfId="0" applyNumberFormat="1" applyFont="1" applyFill="1" applyBorder="1" applyAlignment="1" quotePrefix="1">
      <alignment horizontal="center"/>
    </xf>
    <xf numFmtId="0" fontId="7" fillId="2" borderId="16" xfId="0" applyFont="1" applyFill="1" applyBorder="1" applyAlignment="1">
      <alignment/>
    </xf>
    <xf numFmtId="167" fontId="8" fillId="2" borderId="0" xfId="0" applyNumberFormat="1" applyFont="1" applyFill="1" applyAlignment="1">
      <alignment/>
    </xf>
    <xf numFmtId="165" fontId="8" fillId="2" borderId="1" xfId="0" applyNumberFormat="1" applyFont="1" applyFill="1" applyBorder="1" applyAlignment="1">
      <alignment/>
    </xf>
    <xf numFmtId="165" fontId="7" fillId="2" borderId="16" xfId="0" applyNumberFormat="1" applyFont="1" applyFill="1" applyBorder="1" applyAlignment="1">
      <alignment/>
    </xf>
    <xf numFmtId="0" fontId="7" fillId="2" borderId="0" xfId="0" applyFont="1" applyFill="1" applyBorder="1" applyAlignment="1">
      <alignment wrapText="1"/>
    </xf>
  </cellXfs>
  <cellStyles count="23">
    <cellStyle name="Normal" xfId="0"/>
    <cellStyle name="Comma" xfId="15"/>
    <cellStyle name="Comma [0]" xfId="16"/>
    <cellStyle name="Comma [0]_200102CAPPROGRpttoCabinet100401App1" xfId="17"/>
    <cellStyle name="Comma [0]_Capital Report Apr 01" xfId="18"/>
    <cellStyle name="Comma [0]_Capital Report April 01 Appendices" xfId="19"/>
    <cellStyle name="Comma [0]_Capital Report Jan 01" xfId="20"/>
    <cellStyle name="Comma_200102CAPPROGRpttoCabinet100401App1" xfId="21"/>
    <cellStyle name="Comma_Capital Report Apr 01" xfId="22"/>
    <cellStyle name="Comma_Capital Report April 01 Appendices" xfId="23"/>
    <cellStyle name="Comma_Capital Report Jan 01" xfId="24"/>
    <cellStyle name="Currency" xfId="25"/>
    <cellStyle name="Currency [0]" xfId="26"/>
    <cellStyle name="Currency [0]_200102CAPPROGRpttoCabinet100401App1" xfId="27"/>
    <cellStyle name="Currency [0]_Capital Report Apr 01" xfId="28"/>
    <cellStyle name="Currency [0]_Capital Report April 01 Appendices" xfId="29"/>
    <cellStyle name="Currency [0]_Capital Report Jan 01" xfId="30"/>
    <cellStyle name="Currency_200102CAPPROGRpttoCabinet100401App1" xfId="31"/>
    <cellStyle name="Currency_Capital Report Apr 01" xfId="32"/>
    <cellStyle name="Currency_Capital Report April 01 Appendices" xfId="33"/>
    <cellStyle name="Currency_Capital Report Jan 01" xfId="34"/>
    <cellStyle name="Normal_CAMAR002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Capital%20Monitoring\2001%20files\2000%20files\Capital%20Report%20Feb%2001%20append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1"/>
      <sheetName val="Appendix 2"/>
      <sheetName val="Appendix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5"/>
  <sheetViews>
    <sheetView tabSelected="1" workbookViewId="0" topLeftCell="A1">
      <selection activeCell="E7" sqref="E7"/>
    </sheetView>
  </sheetViews>
  <sheetFormatPr defaultColWidth="9.140625" defaultRowHeight="12.75"/>
  <cols>
    <col min="1" max="1" width="3.140625" style="33" customWidth="1"/>
    <col min="2" max="2" width="30.00390625" style="1" customWidth="1"/>
    <col min="3" max="9" width="9.7109375" style="3" customWidth="1"/>
    <col min="10" max="10" width="9.140625" style="1" customWidth="1"/>
    <col min="11" max="11" width="2.28125" style="1" hidden="1" customWidth="1"/>
    <col min="12" max="12" width="6.57421875" style="4" hidden="1" customWidth="1"/>
    <col min="13" max="16384" width="5.7109375" style="1" customWidth="1"/>
  </cols>
  <sheetData>
    <row r="1" spans="1:26" ht="15.75">
      <c r="A1" s="85"/>
      <c r="B1" s="42"/>
      <c r="C1" s="43"/>
      <c r="D1" s="44"/>
      <c r="E1" s="44"/>
      <c r="F1" s="44"/>
      <c r="G1" s="44"/>
      <c r="H1" s="44"/>
      <c r="I1" s="44"/>
      <c r="J1" s="33"/>
      <c r="K1" s="33"/>
      <c r="L1" s="34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2:26" ht="12.75">
      <c r="B2" s="33"/>
      <c r="C2" s="44"/>
      <c r="D2" s="44"/>
      <c r="E2" s="44"/>
      <c r="F2" s="44"/>
      <c r="G2" s="44"/>
      <c r="H2" s="44"/>
      <c r="I2" s="44"/>
      <c r="J2" s="33"/>
      <c r="K2" s="33"/>
      <c r="L2" s="34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2:52" ht="12.75">
      <c r="B3" s="45" t="s">
        <v>91</v>
      </c>
      <c r="C3" s="46"/>
      <c r="D3" s="46"/>
      <c r="E3" s="46"/>
      <c r="F3" s="46"/>
      <c r="G3" s="46"/>
      <c r="H3" s="46"/>
      <c r="I3" s="46"/>
      <c r="J3" s="47"/>
      <c r="K3" s="48"/>
      <c r="L3" s="49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2:26" ht="24" customHeight="1">
      <c r="B4" s="50"/>
      <c r="C4" s="46"/>
      <c r="D4" s="46"/>
      <c r="E4" s="46"/>
      <c r="F4" s="46"/>
      <c r="G4" s="46"/>
      <c r="H4" s="46"/>
      <c r="I4" s="44"/>
      <c r="J4" s="33"/>
      <c r="K4" s="33"/>
      <c r="L4" s="34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2:26" ht="12.75">
      <c r="B5" s="33"/>
      <c r="C5" s="51"/>
      <c r="D5" s="87" t="s">
        <v>89</v>
      </c>
      <c r="E5" s="52"/>
      <c r="F5" s="51"/>
      <c r="G5" s="87" t="s">
        <v>90</v>
      </c>
      <c r="H5" s="52"/>
      <c r="I5" s="53"/>
      <c r="J5" s="33"/>
      <c r="K5" s="33"/>
      <c r="L5" s="34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2:26" ht="38.25">
      <c r="B6" s="34" t="s">
        <v>45</v>
      </c>
      <c r="C6" s="54" t="s">
        <v>74</v>
      </c>
      <c r="D6" s="55" t="s">
        <v>87</v>
      </c>
      <c r="E6" s="56" t="s">
        <v>88</v>
      </c>
      <c r="F6" s="54" t="s">
        <v>94</v>
      </c>
      <c r="G6" s="86" t="s">
        <v>87</v>
      </c>
      <c r="H6" s="55" t="s">
        <v>93</v>
      </c>
      <c r="I6" s="57" t="s">
        <v>0</v>
      </c>
      <c r="J6" s="58"/>
      <c r="K6" s="33"/>
      <c r="L6" s="59" t="s">
        <v>38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2:26" ht="20.25" customHeight="1">
      <c r="B7" s="42"/>
      <c r="C7" s="60"/>
      <c r="D7" s="61"/>
      <c r="E7" s="62"/>
      <c r="F7" s="60"/>
      <c r="G7" s="61"/>
      <c r="H7" s="62"/>
      <c r="I7" s="63"/>
      <c r="J7" s="37"/>
      <c r="K7" s="33"/>
      <c r="L7" s="34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2:26" ht="12.75">
      <c r="B8" s="33"/>
      <c r="C8" s="60" t="s">
        <v>47</v>
      </c>
      <c r="D8" s="61" t="s">
        <v>47</v>
      </c>
      <c r="E8" s="62" t="s">
        <v>47</v>
      </c>
      <c r="F8" s="60" t="s">
        <v>47</v>
      </c>
      <c r="G8" s="61" t="s">
        <v>47</v>
      </c>
      <c r="H8" s="62" t="s">
        <v>47</v>
      </c>
      <c r="I8" s="64" t="s">
        <v>47</v>
      </c>
      <c r="J8" s="65"/>
      <c r="K8" s="65"/>
      <c r="L8" s="34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2:26" ht="17.25" customHeight="1">
      <c r="B9" s="33"/>
      <c r="C9" s="66"/>
      <c r="D9" s="43"/>
      <c r="E9" s="67"/>
      <c r="F9" s="66"/>
      <c r="G9" s="43"/>
      <c r="H9" s="67"/>
      <c r="I9" s="68"/>
      <c r="J9" s="69"/>
      <c r="K9" s="33"/>
      <c r="L9" s="34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2:26" ht="12.75">
      <c r="B10" s="33" t="s">
        <v>16</v>
      </c>
      <c r="C10" s="66">
        <v>27.976</v>
      </c>
      <c r="D10" s="43">
        <v>0</v>
      </c>
      <c r="E10" s="67">
        <f>C10+D10</f>
        <v>27.976</v>
      </c>
      <c r="F10" s="66">
        <v>24.119</v>
      </c>
      <c r="G10" s="43">
        <v>0</v>
      </c>
      <c r="H10" s="67">
        <f>F10+G10</f>
        <v>24.119</v>
      </c>
      <c r="I10" s="68">
        <v>0.817</v>
      </c>
      <c r="J10" s="69"/>
      <c r="K10" s="33"/>
      <c r="L10" s="70">
        <f>SUM(C10:C10)-G10</f>
        <v>27.976</v>
      </c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2:26" ht="12.75">
      <c r="B11" s="33"/>
      <c r="C11" s="66"/>
      <c r="D11" s="43"/>
      <c r="E11" s="67"/>
      <c r="F11" s="66"/>
      <c r="G11" s="43"/>
      <c r="H11" s="67"/>
      <c r="I11" s="68"/>
      <c r="J11" s="69"/>
      <c r="K11" s="33"/>
      <c r="L11" s="34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2:26" ht="12.75">
      <c r="B12" s="33" t="s">
        <v>17</v>
      </c>
      <c r="C12" s="66">
        <v>12.019</v>
      </c>
      <c r="D12" s="43">
        <v>0</v>
      </c>
      <c r="E12" s="67">
        <f>C12+D12</f>
        <v>12.019</v>
      </c>
      <c r="F12" s="66">
        <v>11.413</v>
      </c>
      <c r="G12" s="43">
        <v>0</v>
      </c>
      <c r="H12" s="67">
        <f>F12+G12</f>
        <v>11.413</v>
      </c>
      <c r="I12" s="68">
        <v>1.067</v>
      </c>
      <c r="J12" s="69"/>
      <c r="K12" s="44"/>
      <c r="L12" s="70">
        <f>SUM(C12:C12)-G12</f>
        <v>12.019</v>
      </c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2:26" ht="12.75">
      <c r="B13" s="33"/>
      <c r="C13" s="66"/>
      <c r="D13" s="43"/>
      <c r="E13" s="67"/>
      <c r="F13" s="66"/>
      <c r="G13" s="43"/>
      <c r="H13" s="67"/>
      <c r="I13" s="68"/>
      <c r="J13" s="69"/>
      <c r="K13" s="33"/>
      <c r="L13" s="34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2:26" ht="12.75">
      <c r="B14" s="33" t="s">
        <v>18</v>
      </c>
      <c r="C14" s="66">
        <v>15.791</v>
      </c>
      <c r="D14" s="43">
        <v>0</v>
      </c>
      <c r="E14" s="67">
        <f>C14+D14</f>
        <v>15.791</v>
      </c>
      <c r="F14" s="66">
        <v>13.465</v>
      </c>
      <c r="G14" s="43">
        <v>0.065</v>
      </c>
      <c r="H14" s="67">
        <f>F14+G14</f>
        <v>13.53</v>
      </c>
      <c r="I14" s="68">
        <v>0.003</v>
      </c>
      <c r="J14" s="69"/>
      <c r="K14" s="33"/>
      <c r="L14" s="70">
        <f>SUM(C14:C14)-G14</f>
        <v>15.726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2:26" ht="12.75">
      <c r="B15" s="33"/>
      <c r="C15" s="66"/>
      <c r="D15" s="43"/>
      <c r="E15" s="67"/>
      <c r="F15" s="66"/>
      <c r="G15" s="43"/>
      <c r="H15" s="67"/>
      <c r="I15" s="68"/>
      <c r="J15" s="69"/>
      <c r="K15" s="33"/>
      <c r="L15" s="34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2:26" ht="12.75">
      <c r="B16" s="33" t="s">
        <v>19</v>
      </c>
      <c r="C16" s="66">
        <v>0.304</v>
      </c>
      <c r="D16" s="43">
        <v>0</v>
      </c>
      <c r="E16" s="67">
        <f>C16+D16</f>
        <v>0.304</v>
      </c>
      <c r="F16" s="66">
        <v>0.304</v>
      </c>
      <c r="G16" s="43">
        <v>0</v>
      </c>
      <c r="H16" s="67">
        <f>F16+G16</f>
        <v>0.304</v>
      </c>
      <c r="I16" s="68">
        <v>0.029</v>
      </c>
      <c r="J16" s="69"/>
      <c r="K16" s="33"/>
      <c r="L16" s="70">
        <f>SUM(C16:C16)-G16</f>
        <v>0.304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2:26" ht="12.75">
      <c r="B17" s="33"/>
      <c r="C17" s="66"/>
      <c r="D17" s="43"/>
      <c r="E17" s="67"/>
      <c r="F17" s="66"/>
      <c r="G17" s="43"/>
      <c r="H17" s="67"/>
      <c r="I17" s="68"/>
      <c r="J17" s="69"/>
      <c r="K17" s="33"/>
      <c r="L17" s="34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2:26" ht="12.75">
      <c r="B18" s="33"/>
      <c r="C18" s="71"/>
      <c r="D18" s="72"/>
      <c r="E18" s="73"/>
      <c r="F18" s="71"/>
      <c r="G18" s="72"/>
      <c r="H18" s="73"/>
      <c r="I18" s="53"/>
      <c r="J18" s="69"/>
      <c r="K18" s="33"/>
      <c r="L18" s="34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2:26" ht="12.75">
      <c r="B19" s="34" t="s">
        <v>20</v>
      </c>
      <c r="C19" s="66">
        <f aca="true" t="shared" si="0" ref="C19:H19">SUM(C10:C16)</f>
        <v>56.09</v>
      </c>
      <c r="D19" s="43">
        <f t="shared" si="0"/>
        <v>0</v>
      </c>
      <c r="E19" s="67">
        <f>SUM(E10:E16)</f>
        <v>56.09</v>
      </c>
      <c r="F19" s="66">
        <f t="shared" si="0"/>
        <v>49.301</v>
      </c>
      <c r="G19" s="43">
        <f t="shared" si="0"/>
        <v>0.065</v>
      </c>
      <c r="H19" s="67">
        <f t="shared" si="0"/>
        <v>49.366</v>
      </c>
      <c r="I19" s="68">
        <f>SUM(I10:I17)</f>
        <v>1.9159999999999997</v>
      </c>
      <c r="J19" s="69"/>
      <c r="K19" s="33"/>
      <c r="L19" s="44">
        <f>SUM(L10:L16)</f>
        <v>56.025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2:26" ht="15.75" customHeight="1">
      <c r="B20" s="33"/>
      <c r="C20" s="66"/>
      <c r="D20" s="43"/>
      <c r="E20" s="67"/>
      <c r="F20" s="66"/>
      <c r="G20" s="43"/>
      <c r="H20" s="67"/>
      <c r="I20" s="68"/>
      <c r="J20" s="69"/>
      <c r="K20" s="33"/>
      <c r="L20" s="34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2:26" ht="12.75">
      <c r="B21" s="74" t="s">
        <v>21</v>
      </c>
      <c r="C21" s="66"/>
      <c r="D21" s="43"/>
      <c r="E21" s="67"/>
      <c r="F21" s="66"/>
      <c r="G21" s="43"/>
      <c r="H21" s="67"/>
      <c r="I21" s="68"/>
      <c r="J21" s="69"/>
      <c r="K21" s="33"/>
      <c r="L21" s="34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2:26" ht="12.75">
      <c r="B22" s="33"/>
      <c r="C22" s="66"/>
      <c r="D22" s="43"/>
      <c r="E22" s="67"/>
      <c r="F22" s="66"/>
      <c r="G22" s="43"/>
      <c r="H22" s="67"/>
      <c r="I22" s="68"/>
      <c r="J22" s="69"/>
      <c r="K22" s="33"/>
      <c r="L22" s="34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2:26" ht="12.75">
      <c r="B23" s="33" t="s">
        <v>22</v>
      </c>
      <c r="C23" s="66">
        <v>0.605</v>
      </c>
      <c r="D23" s="43">
        <v>0</v>
      </c>
      <c r="E23" s="67">
        <f>C23+D23</f>
        <v>0.605</v>
      </c>
      <c r="F23" s="66">
        <v>0.605</v>
      </c>
      <c r="G23" s="43">
        <v>0</v>
      </c>
      <c r="H23" s="67">
        <f>F23+G23</f>
        <v>0.605</v>
      </c>
      <c r="I23" s="68">
        <v>0</v>
      </c>
      <c r="J23" s="69"/>
      <c r="K23" s="33"/>
      <c r="L23" s="70">
        <f>SUM(C23:C23)-G23</f>
        <v>0.605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2:26" ht="12.75">
      <c r="B24" s="33"/>
      <c r="C24" s="66"/>
      <c r="D24" s="43"/>
      <c r="E24" s="67"/>
      <c r="F24" s="66"/>
      <c r="G24" s="43"/>
      <c r="H24" s="67"/>
      <c r="I24" s="68"/>
      <c r="J24" s="69"/>
      <c r="K24" s="33"/>
      <c r="L24" s="34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2:26" ht="12.75">
      <c r="B25" s="33" t="s">
        <v>42</v>
      </c>
      <c r="C25" s="66">
        <v>1.145</v>
      </c>
      <c r="D25" s="43">
        <v>0</v>
      </c>
      <c r="E25" s="67">
        <f>C25+D25</f>
        <v>1.145</v>
      </c>
      <c r="F25" s="66">
        <v>1.045</v>
      </c>
      <c r="G25" s="43">
        <v>0</v>
      </c>
      <c r="H25" s="67">
        <f>F25+G25</f>
        <v>1.045</v>
      </c>
      <c r="I25" s="68">
        <v>0.168</v>
      </c>
      <c r="J25" s="69"/>
      <c r="K25" s="33"/>
      <c r="L25" s="70">
        <f>SUM(C25:C25)-G25</f>
        <v>1.145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2:26" ht="12.75">
      <c r="B26" s="33"/>
      <c r="C26" s="66"/>
      <c r="D26" s="43"/>
      <c r="E26" s="67"/>
      <c r="F26" s="66"/>
      <c r="G26" s="43"/>
      <c r="H26" s="67"/>
      <c r="I26" s="68"/>
      <c r="J26" s="69"/>
      <c r="K26" s="33"/>
      <c r="L26" s="34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2:26" ht="12.75">
      <c r="B27" s="33" t="s">
        <v>43</v>
      </c>
      <c r="C27" s="66">
        <v>5.294</v>
      </c>
      <c r="D27" s="43">
        <v>0</v>
      </c>
      <c r="E27" s="67">
        <f>C27+D27</f>
        <v>5.294</v>
      </c>
      <c r="F27" s="66">
        <v>4.994</v>
      </c>
      <c r="G27" s="43">
        <v>0</v>
      </c>
      <c r="H27" s="67">
        <f>F27+G27</f>
        <v>4.994</v>
      </c>
      <c r="I27" s="68">
        <v>0.02</v>
      </c>
      <c r="J27" s="69"/>
      <c r="K27" s="33"/>
      <c r="L27" s="70">
        <f>SUM(C27:C27)-G27</f>
        <v>5.294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2:26" ht="12.75">
      <c r="B28" s="33"/>
      <c r="C28" s="66"/>
      <c r="D28" s="43"/>
      <c r="E28" s="67"/>
      <c r="F28" s="66"/>
      <c r="G28" s="43"/>
      <c r="H28" s="67"/>
      <c r="I28" s="68"/>
      <c r="J28" s="69"/>
      <c r="K28" s="33"/>
      <c r="L28" s="70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2:26" ht="12.75">
      <c r="B29" s="33" t="s">
        <v>92</v>
      </c>
      <c r="C29" s="66">
        <v>0.174</v>
      </c>
      <c r="D29" s="43">
        <v>0</v>
      </c>
      <c r="E29" s="67">
        <f>C29+D29</f>
        <v>0.174</v>
      </c>
      <c r="F29" s="66">
        <v>0.174</v>
      </c>
      <c r="G29" s="43">
        <v>0</v>
      </c>
      <c r="H29" s="67">
        <f>F29+G29</f>
        <v>0.174</v>
      </c>
      <c r="I29" s="68">
        <v>0.047</v>
      </c>
      <c r="J29" s="69"/>
      <c r="K29" s="33"/>
      <c r="L29" s="70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2:26" ht="23.25" customHeight="1">
      <c r="B30" s="33"/>
      <c r="C30" s="66"/>
      <c r="D30" s="43"/>
      <c r="E30" s="67"/>
      <c r="F30" s="66"/>
      <c r="G30" s="43"/>
      <c r="H30" s="67"/>
      <c r="I30" s="68"/>
      <c r="J30" s="69"/>
      <c r="K30" s="33"/>
      <c r="L30" s="70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2:26" ht="12.75">
      <c r="B31" s="33"/>
      <c r="C31" s="71"/>
      <c r="D31" s="72"/>
      <c r="E31" s="73"/>
      <c r="F31" s="71"/>
      <c r="G31" s="72"/>
      <c r="H31" s="73"/>
      <c r="I31" s="53"/>
      <c r="J31" s="69"/>
      <c r="K31" s="33"/>
      <c r="L31" s="34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2:26" ht="12.75">
      <c r="B32" s="34" t="s">
        <v>23</v>
      </c>
      <c r="C32" s="66">
        <f aca="true" t="shared" si="1" ref="C32:I32">SUM(C23:C30)</f>
        <v>7.218</v>
      </c>
      <c r="D32" s="43">
        <f t="shared" si="1"/>
        <v>0</v>
      </c>
      <c r="E32" s="43">
        <f t="shared" si="1"/>
        <v>7.218</v>
      </c>
      <c r="F32" s="66">
        <f t="shared" si="1"/>
        <v>6.8180000000000005</v>
      </c>
      <c r="G32" s="43">
        <f t="shared" si="1"/>
        <v>0</v>
      </c>
      <c r="H32" s="67">
        <f t="shared" si="1"/>
        <v>6.8180000000000005</v>
      </c>
      <c r="I32" s="68">
        <f t="shared" si="1"/>
        <v>0.235</v>
      </c>
      <c r="J32" s="69"/>
      <c r="K32" s="33"/>
      <c r="L32" s="70">
        <f>SUM(C32:C32)-G32</f>
        <v>7.218</v>
      </c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2:26" ht="12.75">
      <c r="B33" s="34"/>
      <c r="C33" s="66"/>
      <c r="D33" s="43"/>
      <c r="E33" s="67"/>
      <c r="F33" s="66"/>
      <c r="G33" s="43"/>
      <c r="H33" s="67"/>
      <c r="I33" s="68"/>
      <c r="J33" s="69"/>
      <c r="K33" s="33"/>
      <c r="L33" s="70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2:26" ht="12.75">
      <c r="B34" s="33"/>
      <c r="C34" s="71"/>
      <c r="D34" s="72"/>
      <c r="E34" s="73"/>
      <c r="F34" s="71"/>
      <c r="G34" s="72"/>
      <c r="H34" s="73"/>
      <c r="I34" s="53"/>
      <c r="J34" s="69"/>
      <c r="K34" s="33"/>
      <c r="L34" s="34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2:26" ht="12.75">
      <c r="B35" s="34" t="s">
        <v>24</v>
      </c>
      <c r="C35" s="75">
        <f aca="true" t="shared" si="2" ref="C35:I35">C19+C32</f>
        <v>63.30800000000001</v>
      </c>
      <c r="D35" s="76">
        <f t="shared" si="2"/>
        <v>0</v>
      </c>
      <c r="E35" s="76">
        <f t="shared" si="2"/>
        <v>63.30800000000001</v>
      </c>
      <c r="F35" s="75">
        <f t="shared" si="2"/>
        <v>56.119</v>
      </c>
      <c r="G35" s="76">
        <f t="shared" si="2"/>
        <v>0.065</v>
      </c>
      <c r="H35" s="77">
        <f t="shared" si="2"/>
        <v>56.184</v>
      </c>
      <c r="I35" s="78">
        <f t="shared" si="2"/>
        <v>2.151</v>
      </c>
      <c r="J35" s="69"/>
      <c r="K35" s="44"/>
      <c r="L35" s="70">
        <f>SUM(C35:C35)-G35</f>
        <v>63.24300000000001</v>
      </c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2:26" ht="13.5" thickBot="1">
      <c r="B36" s="33"/>
      <c r="C36" s="79"/>
      <c r="D36" s="80"/>
      <c r="E36" s="81"/>
      <c r="F36" s="79"/>
      <c r="G36" s="80"/>
      <c r="H36" s="81"/>
      <c r="I36" s="82"/>
      <c r="J36" s="83"/>
      <c r="K36" s="33"/>
      <c r="L36" s="34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2:26" ht="13.5" thickTop="1">
      <c r="B37" s="33"/>
      <c r="C37" s="44"/>
      <c r="D37" s="44"/>
      <c r="E37" s="44"/>
      <c r="F37" s="44"/>
      <c r="G37" s="44"/>
      <c r="H37" s="44"/>
      <c r="I37" s="44"/>
      <c r="J37" s="69"/>
      <c r="K37" s="33"/>
      <c r="L37" s="34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2:26" ht="12.75">
      <c r="B38" s="33"/>
      <c r="C38" s="44"/>
      <c r="D38" s="44"/>
      <c r="E38" s="44"/>
      <c r="F38" s="44"/>
      <c r="G38" s="44"/>
      <c r="H38" s="44"/>
      <c r="I38" s="44"/>
      <c r="J38" s="33"/>
      <c r="K38" s="33"/>
      <c r="L38" s="34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2:26" ht="12.75">
      <c r="B39" s="33"/>
      <c r="C39" s="44"/>
      <c r="D39" s="44"/>
      <c r="E39" s="44"/>
      <c r="F39" s="44"/>
      <c r="G39" s="44"/>
      <c r="H39" s="44"/>
      <c r="I39" s="69"/>
      <c r="J39" s="33"/>
      <c r="K39" s="34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2:26" ht="12.75">
      <c r="B40" s="33"/>
      <c r="C40" s="44"/>
      <c r="D40" s="44"/>
      <c r="E40" s="44"/>
      <c r="F40" s="44"/>
      <c r="G40" s="44"/>
      <c r="H40" s="44"/>
      <c r="I40" s="69"/>
      <c r="J40" s="33"/>
      <c r="K40" s="34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2:26" ht="12.75">
      <c r="B41" s="33"/>
      <c r="C41" s="44"/>
      <c r="D41" s="44"/>
      <c r="E41" s="44"/>
      <c r="F41" s="44"/>
      <c r="G41" s="44"/>
      <c r="H41" s="44"/>
      <c r="I41" s="69"/>
      <c r="J41" s="33"/>
      <c r="K41" s="34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2:26" ht="12.75">
      <c r="B42" s="33"/>
      <c r="C42" s="44"/>
      <c r="D42" s="44"/>
      <c r="E42" s="44"/>
      <c r="F42" s="44"/>
      <c r="G42" s="44"/>
      <c r="H42" s="44"/>
      <c r="I42" s="84"/>
      <c r="J42" s="33"/>
      <c r="K42" s="34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2:26" ht="12.75">
      <c r="B43" s="33"/>
      <c r="C43" s="44"/>
      <c r="D43" s="44"/>
      <c r="E43" s="44"/>
      <c r="F43" s="44"/>
      <c r="G43" s="44"/>
      <c r="H43" s="44"/>
      <c r="I43" s="84"/>
      <c r="J43" s="33"/>
      <c r="K43" s="34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2:26" ht="12.75">
      <c r="B44" s="33"/>
      <c r="C44" s="44"/>
      <c r="D44" s="44"/>
      <c r="E44" s="44"/>
      <c r="F44" s="44"/>
      <c r="G44" s="44"/>
      <c r="H44" s="44"/>
      <c r="I44" s="84"/>
      <c r="J44" s="33"/>
      <c r="K44" s="34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2:26" ht="12.75">
      <c r="B45" s="33"/>
      <c r="C45" s="44"/>
      <c r="D45" s="44"/>
      <c r="E45" s="44"/>
      <c r="F45" s="44"/>
      <c r="G45" s="44"/>
      <c r="H45" s="44"/>
      <c r="I45" s="84"/>
      <c r="J45" s="33"/>
      <c r="K45" s="34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2:26" ht="12.75">
      <c r="B46" s="33"/>
      <c r="C46" s="44"/>
      <c r="D46" s="44"/>
      <c r="E46" s="44"/>
      <c r="F46" s="44"/>
      <c r="G46" s="44"/>
      <c r="H46" s="44"/>
      <c r="I46" s="84"/>
      <c r="J46" s="33"/>
      <c r="K46" s="34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2:26" ht="12.75">
      <c r="B47" s="33"/>
      <c r="C47" s="44"/>
      <c r="D47" s="44"/>
      <c r="E47" s="44"/>
      <c r="F47" s="44"/>
      <c r="G47" s="44"/>
      <c r="H47" s="44"/>
      <c r="I47" s="84"/>
      <c r="J47" s="33"/>
      <c r="K47" s="34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2:26" ht="12.75">
      <c r="B48" s="33"/>
      <c r="C48" s="44"/>
      <c r="D48" s="44"/>
      <c r="E48" s="44"/>
      <c r="F48" s="44"/>
      <c r="G48" s="44"/>
      <c r="H48" s="44"/>
      <c r="I48" s="84"/>
      <c r="J48" s="33"/>
      <c r="K48" s="34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2:26" ht="12.75">
      <c r="B49" s="33"/>
      <c r="C49" s="44"/>
      <c r="D49" s="44"/>
      <c r="E49" s="44"/>
      <c r="F49" s="44"/>
      <c r="G49" s="44"/>
      <c r="H49" s="44"/>
      <c r="I49" s="84"/>
      <c r="J49" s="33"/>
      <c r="K49" s="34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2:26" ht="12.75">
      <c r="B50" s="33"/>
      <c r="C50" s="44"/>
      <c r="D50" s="44"/>
      <c r="E50" s="44"/>
      <c r="F50" s="44"/>
      <c r="G50" s="44"/>
      <c r="H50" s="44"/>
      <c r="I50" s="44"/>
      <c r="J50" s="84"/>
      <c r="K50" s="33"/>
      <c r="L50" s="34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2:26" ht="12.75">
      <c r="B51" s="33"/>
      <c r="C51" s="44"/>
      <c r="D51" s="44"/>
      <c r="E51" s="44"/>
      <c r="F51" s="44"/>
      <c r="G51" s="44"/>
      <c r="H51" s="44"/>
      <c r="I51" s="44"/>
      <c r="J51" s="84"/>
      <c r="K51" s="33"/>
      <c r="L51" s="34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2:26" ht="12.75">
      <c r="B52" s="33"/>
      <c r="C52" s="44"/>
      <c r="D52" s="44"/>
      <c r="E52" s="44"/>
      <c r="F52" s="44"/>
      <c r="G52" s="44"/>
      <c r="H52" s="44"/>
      <c r="I52" s="44"/>
      <c r="J52" s="84"/>
      <c r="K52" s="33"/>
      <c r="L52" s="34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2:26" ht="12.75">
      <c r="B53" s="33"/>
      <c r="C53" s="44"/>
      <c r="D53" s="44"/>
      <c r="E53" s="44"/>
      <c r="F53" s="44"/>
      <c r="G53" s="44"/>
      <c r="H53" s="44"/>
      <c r="I53" s="44"/>
      <c r="J53" s="33"/>
      <c r="K53" s="33"/>
      <c r="L53" s="34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2:26" ht="12.75">
      <c r="B54" s="33"/>
      <c r="C54" s="44"/>
      <c r="D54" s="44"/>
      <c r="E54" s="44"/>
      <c r="F54" s="44"/>
      <c r="G54" s="44"/>
      <c r="H54" s="44"/>
      <c r="I54" s="44"/>
      <c r="J54" s="33"/>
      <c r="K54" s="33"/>
      <c r="L54" s="34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2:26" ht="12.75">
      <c r="B55" s="33"/>
      <c r="C55" s="44"/>
      <c r="D55" s="44"/>
      <c r="E55" s="44"/>
      <c r="F55" s="44"/>
      <c r="G55" s="44"/>
      <c r="H55" s="44"/>
      <c r="I55" s="44"/>
      <c r="J55" s="33"/>
      <c r="K55" s="33"/>
      <c r="L55" s="34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2:26" ht="12.75">
      <c r="B56" s="33"/>
      <c r="C56" s="44"/>
      <c r="D56" s="44"/>
      <c r="E56" s="44"/>
      <c r="F56" s="44"/>
      <c r="G56" s="44"/>
      <c r="H56" s="44"/>
      <c r="I56" s="44"/>
      <c r="J56" s="33"/>
      <c r="K56" s="33"/>
      <c r="L56" s="34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2:26" ht="12.75">
      <c r="B57" s="33"/>
      <c r="C57" s="44"/>
      <c r="D57" s="44"/>
      <c r="E57" s="44"/>
      <c r="F57" s="44"/>
      <c r="G57" s="44"/>
      <c r="H57" s="44"/>
      <c r="I57" s="44"/>
      <c r="J57" s="33"/>
      <c r="K57" s="33"/>
      <c r="L57" s="34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2:26" ht="12.75">
      <c r="B58" s="33"/>
      <c r="C58" s="44"/>
      <c r="D58" s="44"/>
      <c r="E58" s="44"/>
      <c r="F58" s="44"/>
      <c r="G58" s="44"/>
      <c r="H58" s="44"/>
      <c r="I58" s="44"/>
      <c r="J58" s="33"/>
      <c r="K58" s="33"/>
      <c r="L58" s="34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2:26" ht="12.75">
      <c r="B59" s="33"/>
      <c r="C59" s="44"/>
      <c r="D59" s="44"/>
      <c r="E59" s="44"/>
      <c r="F59" s="44"/>
      <c r="G59" s="44"/>
      <c r="H59" s="44"/>
      <c r="I59" s="44"/>
      <c r="J59" s="33"/>
      <c r="K59" s="33"/>
      <c r="L59" s="34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2:26" ht="12.75">
      <c r="B60" s="33"/>
      <c r="C60" s="44"/>
      <c r="D60" s="44"/>
      <c r="E60" s="44"/>
      <c r="F60" s="44"/>
      <c r="G60" s="44"/>
      <c r="H60" s="44"/>
      <c r="I60" s="44"/>
      <c r="J60" s="33"/>
      <c r="K60" s="33"/>
      <c r="L60" s="34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2:26" ht="12.75">
      <c r="B61" s="33"/>
      <c r="C61" s="44"/>
      <c r="D61" s="44"/>
      <c r="E61" s="44"/>
      <c r="F61" s="44"/>
      <c r="G61" s="44"/>
      <c r="H61" s="44"/>
      <c r="I61" s="44"/>
      <c r="J61" s="33"/>
      <c r="K61" s="33"/>
      <c r="L61" s="34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2:26" ht="12.75">
      <c r="B62" s="33"/>
      <c r="C62" s="44"/>
      <c r="D62" s="44"/>
      <c r="E62" s="44"/>
      <c r="F62" s="44"/>
      <c r="G62" s="44"/>
      <c r="H62" s="44"/>
      <c r="I62" s="44"/>
      <c r="J62" s="33"/>
      <c r="K62" s="33"/>
      <c r="L62" s="34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2:26" ht="12.75">
      <c r="B63" s="33"/>
      <c r="C63" s="44"/>
      <c r="D63" s="44"/>
      <c r="E63" s="44"/>
      <c r="F63" s="44"/>
      <c r="G63" s="44"/>
      <c r="H63" s="44"/>
      <c r="I63" s="44"/>
      <c r="J63" s="33"/>
      <c r="K63" s="33"/>
      <c r="L63" s="34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2:26" ht="12.75">
      <c r="B64" s="33"/>
      <c r="C64" s="44"/>
      <c r="D64" s="44"/>
      <c r="E64" s="44"/>
      <c r="F64" s="44"/>
      <c r="G64" s="44"/>
      <c r="H64" s="44"/>
      <c r="I64" s="44"/>
      <c r="J64" s="33"/>
      <c r="K64" s="33"/>
      <c r="L64" s="34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2:26" ht="12.75">
      <c r="B65" s="33"/>
      <c r="C65" s="44"/>
      <c r="D65" s="44"/>
      <c r="E65" s="44"/>
      <c r="F65" s="44"/>
      <c r="G65" s="44"/>
      <c r="H65" s="44"/>
      <c r="I65" s="44"/>
      <c r="J65" s="33"/>
      <c r="K65" s="33"/>
      <c r="L65" s="34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2:26" ht="12.75">
      <c r="B66" s="33"/>
      <c r="C66" s="44"/>
      <c r="D66" s="44"/>
      <c r="E66" s="44"/>
      <c r="F66" s="44"/>
      <c r="G66" s="44"/>
      <c r="H66" s="44"/>
      <c r="I66" s="44"/>
      <c r="J66" s="33"/>
      <c r="K66" s="33"/>
      <c r="L66" s="34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2:26" ht="12.75">
      <c r="B67" s="33"/>
      <c r="C67" s="44"/>
      <c r="D67" s="44"/>
      <c r="E67" s="44"/>
      <c r="F67" s="44"/>
      <c r="G67" s="44"/>
      <c r="H67" s="44"/>
      <c r="I67" s="44"/>
      <c r="J67" s="33"/>
      <c r="K67" s="33"/>
      <c r="L67" s="34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2:26" ht="12.75">
      <c r="B68" s="33"/>
      <c r="C68" s="44"/>
      <c r="D68" s="44"/>
      <c r="E68" s="44"/>
      <c r="F68" s="44"/>
      <c r="G68" s="44"/>
      <c r="H68" s="44"/>
      <c r="I68" s="44"/>
      <c r="J68" s="33"/>
      <c r="K68" s="33"/>
      <c r="L68" s="34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2:26" ht="12.75">
      <c r="B69" s="33"/>
      <c r="C69" s="44"/>
      <c r="D69" s="44"/>
      <c r="E69" s="44"/>
      <c r="F69" s="44"/>
      <c r="G69" s="44"/>
      <c r="H69" s="44"/>
      <c r="I69" s="44"/>
      <c r="J69" s="33"/>
      <c r="K69" s="33"/>
      <c r="L69" s="34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2:26" ht="12.75">
      <c r="B70" s="33"/>
      <c r="C70" s="44"/>
      <c r="D70" s="44"/>
      <c r="E70" s="44"/>
      <c r="F70" s="44"/>
      <c r="G70" s="44"/>
      <c r="H70" s="44"/>
      <c r="I70" s="44"/>
      <c r="J70" s="33"/>
      <c r="K70" s="33"/>
      <c r="L70" s="34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2:26" ht="12.75">
      <c r="B71" s="33"/>
      <c r="C71" s="44"/>
      <c r="D71" s="44"/>
      <c r="E71" s="44"/>
      <c r="F71" s="44"/>
      <c r="G71" s="44"/>
      <c r="H71" s="44"/>
      <c r="I71" s="44"/>
      <c r="J71" s="33"/>
      <c r="K71" s="33"/>
      <c r="L71" s="34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2:26" ht="12.75">
      <c r="B72" s="33"/>
      <c r="C72" s="44"/>
      <c r="D72" s="44"/>
      <c r="E72" s="44"/>
      <c r="F72" s="44"/>
      <c r="G72" s="44"/>
      <c r="H72" s="44"/>
      <c r="I72" s="44"/>
      <c r="J72" s="33"/>
      <c r="K72" s="33"/>
      <c r="L72" s="34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2:26" ht="12.75">
      <c r="B73" s="33"/>
      <c r="C73" s="44"/>
      <c r="D73" s="44"/>
      <c r="E73" s="44"/>
      <c r="F73" s="44"/>
      <c r="G73" s="44"/>
      <c r="H73" s="44"/>
      <c r="I73" s="44"/>
      <c r="J73" s="33"/>
      <c r="K73" s="33"/>
      <c r="L73" s="34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2:26" ht="12.75">
      <c r="B74" s="33"/>
      <c r="C74" s="44"/>
      <c r="D74" s="44"/>
      <c r="E74" s="44"/>
      <c r="F74" s="44"/>
      <c r="G74" s="44"/>
      <c r="H74" s="44"/>
      <c r="I74" s="44"/>
      <c r="J74" s="33"/>
      <c r="K74" s="33"/>
      <c r="L74" s="34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2:26" ht="12.75">
      <c r="B75" s="33"/>
      <c r="C75" s="44"/>
      <c r="D75" s="44"/>
      <c r="E75" s="44"/>
      <c r="F75" s="44"/>
      <c r="G75" s="44"/>
      <c r="H75" s="44"/>
      <c r="I75" s="44"/>
      <c r="J75" s="33"/>
      <c r="K75" s="33"/>
      <c r="L75" s="34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2:26" ht="12.75">
      <c r="B76" s="33"/>
      <c r="C76" s="44"/>
      <c r="D76" s="44"/>
      <c r="E76" s="44"/>
      <c r="F76" s="44"/>
      <c r="G76" s="44"/>
      <c r="H76" s="44"/>
      <c r="I76" s="44"/>
      <c r="J76" s="33"/>
      <c r="K76" s="33"/>
      <c r="L76" s="34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2:26" ht="12.75">
      <c r="B77" s="33"/>
      <c r="C77" s="44"/>
      <c r="D77" s="44"/>
      <c r="E77" s="44"/>
      <c r="F77" s="44"/>
      <c r="G77" s="44"/>
      <c r="H77" s="44"/>
      <c r="I77" s="44"/>
      <c r="J77" s="33"/>
      <c r="K77" s="33"/>
      <c r="L77" s="34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2:26" ht="12.75">
      <c r="B78" s="33"/>
      <c r="C78" s="44"/>
      <c r="D78" s="44"/>
      <c r="E78" s="44"/>
      <c r="F78" s="44"/>
      <c r="G78" s="44"/>
      <c r="H78" s="44"/>
      <c r="I78" s="44"/>
      <c r="J78" s="33"/>
      <c r="K78" s="33"/>
      <c r="L78" s="34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2:26" ht="12.75">
      <c r="B79" s="33"/>
      <c r="C79" s="44"/>
      <c r="D79" s="44"/>
      <c r="E79" s="44"/>
      <c r="F79" s="44"/>
      <c r="G79" s="44"/>
      <c r="H79" s="44"/>
      <c r="I79" s="44"/>
      <c r="J79" s="33"/>
      <c r="K79" s="33"/>
      <c r="L79" s="34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2:26" ht="12.75">
      <c r="B80" s="33"/>
      <c r="C80" s="44"/>
      <c r="D80" s="44"/>
      <c r="E80" s="44"/>
      <c r="F80" s="44"/>
      <c r="G80" s="44"/>
      <c r="H80" s="44"/>
      <c r="I80" s="44"/>
      <c r="J80" s="33"/>
      <c r="K80" s="33"/>
      <c r="L80" s="34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2:26" ht="12.75">
      <c r="B81" s="33"/>
      <c r="C81" s="44"/>
      <c r="D81" s="44"/>
      <c r="E81" s="44"/>
      <c r="F81" s="44"/>
      <c r="G81" s="44"/>
      <c r="H81" s="44"/>
      <c r="I81" s="44"/>
      <c r="J81" s="33"/>
      <c r="K81" s="33"/>
      <c r="L81" s="34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2:26" ht="12.75">
      <c r="B82" s="33"/>
      <c r="C82" s="44"/>
      <c r="D82" s="44"/>
      <c r="E82" s="44"/>
      <c r="F82" s="44"/>
      <c r="G82" s="44"/>
      <c r="H82" s="44"/>
      <c r="I82" s="44"/>
      <c r="J82" s="33"/>
      <c r="K82" s="33"/>
      <c r="L82" s="34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2:26" ht="12.75">
      <c r="B83" s="33"/>
      <c r="C83" s="44"/>
      <c r="D83" s="44"/>
      <c r="E83" s="44"/>
      <c r="F83" s="44"/>
      <c r="G83" s="44"/>
      <c r="H83" s="44"/>
      <c r="I83" s="44"/>
      <c r="J83" s="33"/>
      <c r="K83" s="33"/>
      <c r="L83" s="34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2:26" ht="12.75">
      <c r="B84" s="33"/>
      <c r="C84" s="44"/>
      <c r="D84" s="44"/>
      <c r="E84" s="44"/>
      <c r="F84" s="44"/>
      <c r="G84" s="44"/>
      <c r="H84" s="44"/>
      <c r="I84" s="44"/>
      <c r="J84" s="33"/>
      <c r="K84" s="33"/>
      <c r="L84" s="34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2:26" ht="12.75">
      <c r="B85" s="33"/>
      <c r="C85" s="44"/>
      <c r="D85" s="44"/>
      <c r="E85" s="44"/>
      <c r="F85" s="44"/>
      <c r="G85" s="44"/>
      <c r="H85" s="44"/>
      <c r="I85" s="44"/>
      <c r="J85" s="33"/>
      <c r="K85" s="33"/>
      <c r="L85" s="34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2:26" ht="12.75">
      <c r="B86" s="33"/>
      <c r="C86" s="44"/>
      <c r="D86" s="44"/>
      <c r="E86" s="44"/>
      <c r="F86" s="44"/>
      <c r="G86" s="44"/>
      <c r="H86" s="44"/>
      <c r="I86" s="44"/>
      <c r="J86" s="33"/>
      <c r="K86" s="33"/>
      <c r="L86" s="34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2:26" ht="12.75">
      <c r="B87" s="33"/>
      <c r="C87" s="44"/>
      <c r="D87" s="44"/>
      <c r="E87" s="44"/>
      <c r="F87" s="44"/>
      <c r="G87" s="44"/>
      <c r="H87" s="44"/>
      <c r="I87" s="44"/>
      <c r="J87" s="33"/>
      <c r="K87" s="33"/>
      <c r="L87" s="34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2:26" ht="12.75">
      <c r="B88" s="33"/>
      <c r="C88" s="44"/>
      <c r="D88" s="44"/>
      <c r="E88" s="44"/>
      <c r="F88" s="44"/>
      <c r="G88" s="44"/>
      <c r="H88" s="44"/>
      <c r="I88" s="44"/>
      <c r="J88" s="33"/>
      <c r="K88" s="33"/>
      <c r="L88" s="34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2:26" ht="12.75">
      <c r="B89" s="33"/>
      <c r="C89" s="44"/>
      <c r="D89" s="44"/>
      <c r="E89" s="44"/>
      <c r="F89" s="44"/>
      <c r="G89" s="44"/>
      <c r="H89" s="44"/>
      <c r="I89" s="44"/>
      <c r="J89" s="33"/>
      <c r="K89" s="33"/>
      <c r="L89" s="34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2:26" ht="12.75">
      <c r="B90" s="33"/>
      <c r="C90" s="44"/>
      <c r="D90" s="44"/>
      <c r="E90" s="44"/>
      <c r="F90" s="44"/>
      <c r="G90" s="44"/>
      <c r="H90" s="44"/>
      <c r="I90" s="44"/>
      <c r="J90" s="33"/>
      <c r="K90" s="33"/>
      <c r="L90" s="34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2:26" ht="12.75">
      <c r="B91" s="33"/>
      <c r="C91" s="44"/>
      <c r="D91" s="44"/>
      <c r="E91" s="44"/>
      <c r="F91" s="44"/>
      <c r="G91" s="44"/>
      <c r="H91" s="44"/>
      <c r="I91" s="44"/>
      <c r="J91" s="33"/>
      <c r="K91" s="33"/>
      <c r="L91" s="34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2:26" ht="12.75">
      <c r="B92" s="33"/>
      <c r="C92" s="44"/>
      <c r="D92" s="44"/>
      <c r="E92" s="44"/>
      <c r="F92" s="44"/>
      <c r="G92" s="44"/>
      <c r="H92" s="44"/>
      <c r="I92" s="44"/>
      <c r="J92" s="33"/>
      <c r="K92" s="33"/>
      <c r="L92" s="34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2:26" ht="12.75">
      <c r="B93" s="33"/>
      <c r="C93" s="44"/>
      <c r="D93" s="44"/>
      <c r="E93" s="44"/>
      <c r="F93" s="44"/>
      <c r="G93" s="44"/>
      <c r="H93" s="44"/>
      <c r="I93" s="44"/>
      <c r="J93" s="33"/>
      <c r="K93" s="33"/>
      <c r="L93" s="34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2:26" ht="12.75">
      <c r="B94" s="33"/>
      <c r="C94" s="44"/>
      <c r="D94" s="44"/>
      <c r="E94" s="44"/>
      <c r="F94" s="44"/>
      <c r="G94" s="44"/>
      <c r="H94" s="44"/>
      <c r="I94" s="44"/>
      <c r="J94" s="33"/>
      <c r="K94" s="33"/>
      <c r="L94" s="34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2:26" ht="12.75">
      <c r="B95" s="33"/>
      <c r="C95" s="44"/>
      <c r="D95" s="44"/>
      <c r="E95" s="44"/>
      <c r="F95" s="44"/>
      <c r="G95" s="44"/>
      <c r="H95" s="44"/>
      <c r="I95" s="44"/>
      <c r="J95" s="33"/>
      <c r="K95" s="33"/>
      <c r="L95" s="34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2:26" ht="12.75">
      <c r="B96" s="33"/>
      <c r="C96" s="44"/>
      <c r="D96" s="44"/>
      <c r="E96" s="44"/>
      <c r="F96" s="44"/>
      <c r="G96" s="44"/>
      <c r="H96" s="44"/>
      <c r="I96" s="44"/>
      <c r="J96" s="33"/>
      <c r="K96" s="33"/>
      <c r="L96" s="34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2:26" ht="12.75">
      <c r="B97" s="33"/>
      <c r="C97" s="44"/>
      <c r="D97" s="44"/>
      <c r="E97" s="44"/>
      <c r="F97" s="44"/>
      <c r="G97" s="44"/>
      <c r="H97" s="44"/>
      <c r="I97" s="44"/>
      <c r="J97" s="33"/>
      <c r="K97" s="33"/>
      <c r="L97" s="34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2:26" ht="12.75">
      <c r="B98" s="33"/>
      <c r="C98" s="44"/>
      <c r="D98" s="44"/>
      <c r="E98" s="44"/>
      <c r="F98" s="44"/>
      <c r="G98" s="44"/>
      <c r="H98" s="44"/>
      <c r="I98" s="44"/>
      <c r="J98" s="33"/>
      <c r="K98" s="33"/>
      <c r="L98" s="34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2:26" ht="12.75">
      <c r="B99" s="33"/>
      <c r="C99" s="44"/>
      <c r="D99" s="44"/>
      <c r="E99" s="44"/>
      <c r="F99" s="44"/>
      <c r="G99" s="44"/>
      <c r="H99" s="44"/>
      <c r="I99" s="44"/>
      <c r="J99" s="33"/>
      <c r="K99" s="33"/>
      <c r="L99" s="34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2:26" ht="12.75">
      <c r="B100" s="33"/>
      <c r="C100" s="44"/>
      <c r="D100" s="44"/>
      <c r="E100" s="44"/>
      <c r="F100" s="44"/>
      <c r="G100" s="44"/>
      <c r="H100" s="44"/>
      <c r="I100" s="44"/>
      <c r="J100" s="33"/>
      <c r="K100" s="33"/>
      <c r="L100" s="34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2:26" ht="12.75">
      <c r="B101" s="33"/>
      <c r="C101" s="44"/>
      <c r="D101" s="44"/>
      <c r="E101" s="44"/>
      <c r="F101" s="44"/>
      <c r="G101" s="44"/>
      <c r="H101" s="44"/>
      <c r="I101" s="44"/>
      <c r="J101" s="33"/>
      <c r="K101" s="33"/>
      <c r="L101" s="34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2:26" ht="12.75">
      <c r="B102" s="33"/>
      <c r="C102" s="44"/>
      <c r="D102" s="44"/>
      <c r="E102" s="44"/>
      <c r="F102" s="44"/>
      <c r="G102" s="44"/>
      <c r="H102" s="44"/>
      <c r="I102" s="44"/>
      <c r="J102" s="33"/>
      <c r="K102" s="33"/>
      <c r="L102" s="34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2:26" ht="12.75">
      <c r="B103" s="33"/>
      <c r="C103" s="44"/>
      <c r="D103" s="44"/>
      <c r="E103" s="44"/>
      <c r="F103" s="44"/>
      <c r="G103" s="44"/>
      <c r="H103" s="44"/>
      <c r="I103" s="44"/>
      <c r="J103" s="33"/>
      <c r="K103" s="33"/>
      <c r="L103" s="34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2:26" ht="12.75">
      <c r="B104" s="33"/>
      <c r="C104" s="44"/>
      <c r="D104" s="44"/>
      <c r="E104" s="44"/>
      <c r="F104" s="44"/>
      <c r="G104" s="44"/>
      <c r="H104" s="44"/>
      <c r="I104" s="44"/>
      <c r="J104" s="33"/>
      <c r="K104" s="33"/>
      <c r="L104" s="34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2:26" ht="12.75">
      <c r="B105" s="33"/>
      <c r="C105" s="44"/>
      <c r="D105" s="44"/>
      <c r="E105" s="44"/>
      <c r="F105" s="44"/>
      <c r="G105" s="44"/>
      <c r="H105" s="44"/>
      <c r="I105" s="44"/>
      <c r="J105" s="33"/>
      <c r="K105" s="33"/>
      <c r="L105" s="34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</sheetData>
  <printOptions horizontalCentered="1"/>
  <pageMargins left="0.03937007874015748" right="0" top="0.3937007874015748" bottom="0" header="0.11811023622047245" footer="0.5118110236220472"/>
  <pageSetup horizontalDpi="300" verticalDpi="300" orientation="portrait" paperSize="9" r:id="rId1"/>
  <headerFooter alignWithMargins="0">
    <oddHeader>&amp;RAPPENDIX 2
</oddHeader>
    <oddFooter>&amp;L&amp;"Times New Roman,Regular"&amp;8&amp;F,&amp;A&amp;RCorporate Services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C4" sqref="C4"/>
    </sheetView>
  </sheetViews>
  <sheetFormatPr defaultColWidth="9.140625" defaultRowHeight="12.75" outlineLevelRow="1"/>
  <cols>
    <col min="1" max="1" width="5.7109375" style="33" customWidth="1"/>
    <col min="2" max="2" width="5.28125" style="33" customWidth="1"/>
    <col min="3" max="3" width="38.8515625" style="33" customWidth="1"/>
    <col min="4" max="4" width="9.8515625" style="44" customWidth="1"/>
    <col min="5" max="5" width="1.28515625" style="44" customWidth="1"/>
    <col min="6" max="6" width="10.28125" style="44" customWidth="1"/>
    <col min="7" max="7" width="1.421875" style="44" customWidth="1"/>
    <col min="8" max="8" width="9.8515625" style="44" customWidth="1"/>
    <col min="9" max="9" width="5.7109375" style="34" hidden="1" customWidth="1"/>
    <col min="10" max="10" width="11.421875" style="43" customWidth="1"/>
    <col min="11" max="21" width="5.7109375" style="33" customWidth="1"/>
    <col min="22" max="16384" width="5.7109375" style="1" customWidth="1"/>
  </cols>
  <sheetData>
    <row r="1" ht="15.75">
      <c r="A1" s="85"/>
    </row>
    <row r="3" spans="3:10" ht="15.75" customHeight="1">
      <c r="C3" s="88" t="s">
        <v>96</v>
      </c>
      <c r="D3" s="89"/>
      <c r="E3" s="89"/>
      <c r="F3" s="89"/>
      <c r="G3" s="89"/>
      <c r="H3" s="46"/>
      <c r="J3" s="90"/>
    </row>
    <row r="4" spans="3:10" ht="9.75" customHeight="1">
      <c r="C4" s="88"/>
      <c r="D4" s="89"/>
      <c r="E4" s="89"/>
      <c r="F4" s="89"/>
      <c r="G4" s="89"/>
      <c r="H4" s="46"/>
      <c r="J4" s="90"/>
    </row>
    <row r="5" spans="3:10" ht="9.75" customHeight="1">
      <c r="C5" s="88"/>
      <c r="D5" s="89"/>
      <c r="E5" s="89"/>
      <c r="F5" s="89"/>
      <c r="G5" s="89"/>
      <c r="H5" s="46"/>
      <c r="J5" s="90"/>
    </row>
    <row r="6" spans="3:10" ht="9" customHeight="1">
      <c r="C6" s="88"/>
      <c r="D6" s="89"/>
      <c r="E6" s="89"/>
      <c r="F6" s="89"/>
      <c r="G6" s="89"/>
      <c r="H6" s="46"/>
      <c r="J6" s="90"/>
    </row>
    <row r="7" spans="3:10" ht="12.75">
      <c r="C7" s="88"/>
      <c r="D7" s="65" t="s">
        <v>25</v>
      </c>
      <c r="E7" s="65"/>
      <c r="F7" s="91" t="s">
        <v>68</v>
      </c>
      <c r="G7" s="91"/>
      <c r="H7" s="92" t="s">
        <v>46</v>
      </c>
      <c r="J7" s="33" t="s">
        <v>44</v>
      </c>
    </row>
    <row r="8" spans="4:10" ht="12.75">
      <c r="D8" s="65" t="s">
        <v>75</v>
      </c>
      <c r="E8" s="65"/>
      <c r="F8" s="65" t="s">
        <v>61</v>
      </c>
      <c r="G8" s="65"/>
      <c r="H8" s="65" t="s">
        <v>25</v>
      </c>
      <c r="I8" s="36" t="s">
        <v>39</v>
      </c>
      <c r="J8" s="93"/>
    </row>
    <row r="9" spans="4:10" ht="12.75">
      <c r="D9" s="33"/>
      <c r="E9" s="33"/>
      <c r="F9" s="65" t="s">
        <v>34</v>
      </c>
      <c r="G9" s="65"/>
      <c r="H9" s="33"/>
      <c r="I9" s="33"/>
      <c r="J9" s="33"/>
    </row>
    <row r="10" spans="4:10" ht="12.75">
      <c r="D10" s="65" t="s">
        <v>47</v>
      </c>
      <c r="E10" s="65"/>
      <c r="F10" s="65" t="s">
        <v>47</v>
      </c>
      <c r="G10" s="65"/>
      <c r="H10" s="65" t="s">
        <v>47</v>
      </c>
      <c r="J10" s="61"/>
    </row>
    <row r="11" spans="2:10" ht="12.75">
      <c r="B11" s="32" t="s">
        <v>26</v>
      </c>
      <c r="D11" s="65"/>
      <c r="E11" s="65"/>
      <c r="F11" s="65"/>
      <c r="G11" s="65"/>
      <c r="H11" s="65"/>
      <c r="J11" s="61"/>
    </row>
    <row r="12" spans="4:10" ht="8.25" customHeight="1">
      <c r="D12" s="65"/>
      <c r="E12" s="65"/>
      <c r="F12" s="65"/>
      <c r="G12" s="65"/>
      <c r="H12" s="65"/>
      <c r="J12" s="61"/>
    </row>
    <row r="13" spans="2:9" ht="12.75" outlineLevel="1">
      <c r="B13" s="33" t="s">
        <v>27</v>
      </c>
      <c r="D13" s="44">
        <v>17.871</v>
      </c>
      <c r="F13" s="44">
        <v>0</v>
      </c>
      <c r="H13" s="43">
        <f aca="true" t="shared" si="0" ref="H13:H19">SUM(D13:F13)</f>
        <v>17.871</v>
      </c>
      <c r="I13" s="76" t="e">
        <f>#REF!+#REF!</f>
        <v>#REF!</v>
      </c>
    </row>
    <row r="14" spans="2:9" ht="12.75" outlineLevel="1">
      <c r="B14" s="33" t="s">
        <v>28</v>
      </c>
      <c r="D14" s="44">
        <v>-4.253</v>
      </c>
      <c r="F14" s="44">
        <v>0</v>
      </c>
      <c r="H14" s="43">
        <f t="shared" si="0"/>
        <v>-4.253</v>
      </c>
      <c r="I14" s="76" t="e">
        <f>#REF!+#REF!</f>
        <v>#REF!</v>
      </c>
    </row>
    <row r="15" spans="2:9" ht="12.75" outlineLevel="1">
      <c r="B15" s="33" t="s">
        <v>40</v>
      </c>
      <c r="D15" s="44">
        <v>1</v>
      </c>
      <c r="F15" s="44">
        <v>0</v>
      </c>
      <c r="H15" s="43">
        <f t="shared" si="0"/>
        <v>1</v>
      </c>
      <c r="I15" s="76"/>
    </row>
    <row r="16" spans="2:9" ht="12.75" outlineLevel="1">
      <c r="B16" s="33" t="s">
        <v>37</v>
      </c>
      <c r="C16" s="33" t="s">
        <v>36</v>
      </c>
      <c r="D16" s="44">
        <v>6.305</v>
      </c>
      <c r="F16" s="44">
        <v>-4.751</v>
      </c>
      <c r="H16" s="43">
        <f t="shared" si="0"/>
        <v>1.5539999999999994</v>
      </c>
      <c r="I16" s="76" t="e">
        <f>#REF!+#REF!</f>
        <v>#REF!</v>
      </c>
    </row>
    <row r="17" spans="3:9" ht="12.75" outlineLevel="1">
      <c r="C17" s="33" t="s">
        <v>62</v>
      </c>
      <c r="D17" s="44">
        <v>0.323</v>
      </c>
      <c r="F17" s="44">
        <v>0</v>
      </c>
      <c r="H17" s="43">
        <f t="shared" si="0"/>
        <v>0.323</v>
      </c>
      <c r="I17" s="76"/>
    </row>
    <row r="18" spans="3:9" ht="12.75" outlineLevel="1">
      <c r="C18" s="33" t="s">
        <v>76</v>
      </c>
      <c r="D18" s="44">
        <v>0.827</v>
      </c>
      <c r="F18" s="44">
        <v>0</v>
      </c>
      <c r="H18" s="43">
        <f t="shared" si="0"/>
        <v>0.827</v>
      </c>
      <c r="I18" s="76"/>
    </row>
    <row r="19" spans="3:9" ht="12.75" outlineLevel="1">
      <c r="C19" s="33" t="s">
        <v>77</v>
      </c>
      <c r="D19" s="44">
        <v>0.4</v>
      </c>
      <c r="F19" s="44">
        <v>0</v>
      </c>
      <c r="H19" s="43">
        <f t="shared" si="0"/>
        <v>0.4</v>
      </c>
      <c r="I19" s="76"/>
    </row>
    <row r="20" spans="4:8" ht="6.75" customHeight="1" outlineLevel="1">
      <c r="D20" s="94"/>
      <c r="E20" s="94"/>
      <c r="F20" s="94"/>
      <c r="G20" s="94"/>
      <c r="H20" s="94"/>
    </row>
    <row r="21" spans="2:9" ht="12.75">
      <c r="B21" s="34" t="s">
        <v>26</v>
      </c>
      <c r="D21" s="44">
        <f>SUM(D13:D19)</f>
        <v>22.473</v>
      </c>
      <c r="F21" s="44">
        <f>SUM(F13:F19)</f>
        <v>-4.751</v>
      </c>
      <c r="H21" s="44">
        <f>SUM(H13:H19)</f>
        <v>17.721999999999994</v>
      </c>
      <c r="I21" s="70" t="e">
        <f>SUM(I13:I20)</f>
        <v>#REF!</v>
      </c>
    </row>
    <row r="22" ht="7.5" customHeight="1"/>
    <row r="23" ht="12.75" outlineLevel="1">
      <c r="B23" s="32" t="s">
        <v>29</v>
      </c>
    </row>
    <row r="24" ht="8.25" customHeight="1" outlineLevel="1"/>
    <row r="25" spans="2:9" ht="12.75" outlineLevel="1">
      <c r="B25" s="33" t="s">
        <v>49</v>
      </c>
      <c r="D25" s="43">
        <v>16.363</v>
      </c>
      <c r="E25" s="43"/>
      <c r="F25" s="44">
        <v>0</v>
      </c>
      <c r="H25" s="43">
        <f aca="true" t="shared" si="1" ref="H25:H39">SUM(D25:F25)</f>
        <v>16.363</v>
      </c>
      <c r="I25" s="76" t="e">
        <f>#REF!+#REF!</f>
        <v>#REF!</v>
      </c>
    </row>
    <row r="26" spans="2:9" ht="12.75" outlineLevel="1">
      <c r="B26" s="33" t="s">
        <v>35</v>
      </c>
      <c r="D26" s="43">
        <v>0.61</v>
      </c>
      <c r="E26" s="43"/>
      <c r="F26" s="44">
        <v>0</v>
      </c>
      <c r="H26" s="43">
        <f t="shared" si="1"/>
        <v>0.61</v>
      </c>
      <c r="I26" s="76"/>
    </row>
    <row r="27" spans="2:9" ht="12.75" outlineLevel="1">
      <c r="B27" s="33" t="s">
        <v>78</v>
      </c>
      <c r="D27" s="43">
        <v>0.45</v>
      </c>
      <c r="E27" s="43"/>
      <c r="F27" s="44">
        <v>0</v>
      </c>
      <c r="H27" s="43">
        <f t="shared" si="1"/>
        <v>0.45</v>
      </c>
      <c r="I27" s="76"/>
    </row>
    <row r="28" spans="2:9" ht="12.75" outlineLevel="1">
      <c r="B28" s="33" t="s">
        <v>50</v>
      </c>
      <c r="D28" s="43">
        <v>0.428</v>
      </c>
      <c r="E28" s="43"/>
      <c r="F28" s="44">
        <v>0</v>
      </c>
      <c r="H28" s="43">
        <f t="shared" si="1"/>
        <v>0.428</v>
      </c>
      <c r="I28" s="95"/>
    </row>
    <row r="29" spans="2:9" ht="12.75" outlineLevel="1">
      <c r="B29" s="33" t="s">
        <v>54</v>
      </c>
      <c r="D29" s="43">
        <v>0.588</v>
      </c>
      <c r="E29" s="43"/>
      <c r="F29" s="44">
        <v>0</v>
      </c>
      <c r="H29" s="43">
        <f t="shared" si="1"/>
        <v>0.588</v>
      </c>
      <c r="I29" s="95"/>
    </row>
    <row r="30" spans="2:9" ht="12.75" outlineLevel="1">
      <c r="B30" s="33" t="s">
        <v>64</v>
      </c>
      <c r="D30" s="43">
        <v>0.909</v>
      </c>
      <c r="E30" s="43"/>
      <c r="F30" s="44">
        <v>0</v>
      </c>
      <c r="H30" s="43">
        <f t="shared" si="1"/>
        <v>0.909</v>
      </c>
      <c r="I30" s="95"/>
    </row>
    <row r="31" spans="2:9" ht="12.75" outlineLevel="1">
      <c r="B31" s="33" t="s">
        <v>30</v>
      </c>
      <c r="D31" s="43">
        <v>6.307</v>
      </c>
      <c r="E31" s="43"/>
      <c r="F31" s="44">
        <v>4.751</v>
      </c>
      <c r="H31" s="43">
        <f t="shared" si="1"/>
        <v>11.058</v>
      </c>
      <c r="I31" s="95" t="e">
        <f>#REF!+#REF!</f>
        <v>#REF!</v>
      </c>
    </row>
    <row r="32" spans="2:9" ht="12.75" outlineLevel="1">
      <c r="B32" s="33" t="s">
        <v>63</v>
      </c>
      <c r="D32" s="43">
        <v>1.5</v>
      </c>
      <c r="E32" s="33"/>
      <c r="F32" s="44">
        <v>0</v>
      </c>
      <c r="G32" s="33"/>
      <c r="H32" s="43">
        <f t="shared" si="1"/>
        <v>1.5</v>
      </c>
      <c r="I32" s="95"/>
    </row>
    <row r="33" spans="2:9" ht="12.75" hidden="1" outlineLevel="1">
      <c r="B33" s="33" t="s">
        <v>55</v>
      </c>
      <c r="D33" s="43">
        <v>0.382</v>
      </c>
      <c r="E33" s="43"/>
      <c r="F33" s="44">
        <v>0</v>
      </c>
      <c r="H33" s="43">
        <f>SUM(D33:F33)</f>
        <v>0.382</v>
      </c>
      <c r="I33" s="95"/>
    </row>
    <row r="34" spans="2:9" ht="12.75" hidden="1" outlineLevel="1">
      <c r="B34" s="33" t="s">
        <v>56</v>
      </c>
      <c r="D34" s="43">
        <v>0.088</v>
      </c>
      <c r="E34" s="43"/>
      <c r="F34" s="44">
        <v>0</v>
      </c>
      <c r="H34" s="43">
        <f t="shared" si="1"/>
        <v>0.088</v>
      </c>
      <c r="I34" s="95"/>
    </row>
    <row r="35" spans="2:9" ht="12.75" hidden="1" outlineLevel="1">
      <c r="B35" s="33" t="s">
        <v>57</v>
      </c>
      <c r="D35" s="43">
        <v>0.017</v>
      </c>
      <c r="E35" s="43"/>
      <c r="F35" s="44">
        <v>0</v>
      </c>
      <c r="H35" s="43">
        <f t="shared" si="1"/>
        <v>0.017</v>
      </c>
      <c r="I35" s="95"/>
    </row>
    <row r="36" spans="2:9" ht="12.75" hidden="1" outlineLevel="1">
      <c r="B36" s="33" t="s">
        <v>58</v>
      </c>
      <c r="D36" s="43">
        <v>0.834</v>
      </c>
      <c r="E36" s="43"/>
      <c r="F36" s="44">
        <v>0</v>
      </c>
      <c r="H36" s="43">
        <f t="shared" si="1"/>
        <v>0.834</v>
      </c>
      <c r="I36" s="95"/>
    </row>
    <row r="37" spans="2:9" ht="12.75" outlineLevel="1">
      <c r="B37" s="33" t="s">
        <v>60</v>
      </c>
      <c r="D37" s="43">
        <v>0.511</v>
      </c>
      <c r="E37" s="43"/>
      <c r="F37" s="44">
        <v>0</v>
      </c>
      <c r="H37" s="43">
        <f t="shared" si="1"/>
        <v>0.511</v>
      </c>
      <c r="I37" s="95" t="e">
        <f>#REF!+#REF!</f>
        <v>#REF!</v>
      </c>
    </row>
    <row r="38" spans="2:9" ht="12.75" outlineLevel="1">
      <c r="B38" s="33" t="s">
        <v>41</v>
      </c>
      <c r="D38" s="43">
        <v>0.35</v>
      </c>
      <c r="E38" s="43"/>
      <c r="F38" s="44">
        <v>0</v>
      </c>
      <c r="H38" s="43">
        <f t="shared" si="1"/>
        <v>0.35</v>
      </c>
      <c r="I38" s="95"/>
    </row>
    <row r="39" spans="2:9" ht="12.75" outlineLevel="1">
      <c r="B39" s="33" t="s">
        <v>51</v>
      </c>
      <c r="D39" s="43">
        <v>0.385</v>
      </c>
      <c r="E39" s="43"/>
      <c r="F39" s="44">
        <v>0</v>
      </c>
      <c r="H39" s="43">
        <f t="shared" si="1"/>
        <v>0.385</v>
      </c>
      <c r="I39" s="95"/>
    </row>
    <row r="40" spans="4:8" ht="12.75" outlineLevel="1">
      <c r="D40" s="43"/>
      <c r="E40" s="43"/>
      <c r="F40" s="43"/>
      <c r="G40" s="43"/>
      <c r="H40" s="43"/>
    </row>
    <row r="41" spans="2:9" ht="12.75">
      <c r="B41" s="34" t="s">
        <v>29</v>
      </c>
      <c r="D41" s="72">
        <f>SUM(D25:D39)-SUM(D33:D36)</f>
        <v>28.401000000000003</v>
      </c>
      <c r="E41" s="72"/>
      <c r="F41" s="72">
        <f>SUM(F25:F39)-SUM(F33:F36)</f>
        <v>4.751</v>
      </c>
      <c r="G41" s="72"/>
      <c r="H41" s="72">
        <f>SUM(H25:H39)-SUM(H33:H36)</f>
        <v>33.15200000000001</v>
      </c>
      <c r="I41" s="96" t="e">
        <f>SUM(I25:I38)</f>
        <v>#REF!</v>
      </c>
    </row>
    <row r="42" ht="7.5" customHeight="1"/>
    <row r="43" ht="12.75">
      <c r="B43" s="32" t="s">
        <v>31</v>
      </c>
    </row>
    <row r="44" ht="7.5" customHeight="1"/>
    <row r="45" spans="2:9" ht="12.75" outlineLevel="1">
      <c r="B45" s="33" t="s">
        <v>73</v>
      </c>
      <c r="D45" s="43">
        <v>6.503</v>
      </c>
      <c r="E45" s="43"/>
      <c r="F45" s="44">
        <v>0</v>
      </c>
      <c r="H45" s="43">
        <f>SUM(D45:F45)</f>
        <v>6.503</v>
      </c>
      <c r="I45" s="70" t="e">
        <f>#REF!+#REF!</f>
        <v>#REF!</v>
      </c>
    </row>
    <row r="46" spans="4:8" ht="12.75" outlineLevel="1">
      <c r="D46" s="97"/>
      <c r="E46" s="97"/>
      <c r="F46" s="43"/>
      <c r="G46" s="97"/>
      <c r="H46" s="97"/>
    </row>
    <row r="47" spans="2:9" ht="12.75">
      <c r="B47" s="34" t="s">
        <v>31</v>
      </c>
      <c r="D47" s="72">
        <f>SUM(D45:D45)</f>
        <v>6.503</v>
      </c>
      <c r="F47" s="72">
        <f>SUM(F45:F45)</f>
        <v>0</v>
      </c>
      <c r="H47" s="44">
        <f>SUM(H45:H45)</f>
        <v>6.503</v>
      </c>
      <c r="I47" s="70" t="e">
        <f>SUM(I45:I45)</f>
        <v>#REF!</v>
      </c>
    </row>
    <row r="48" ht="9" customHeight="1"/>
    <row r="49" ht="12.75">
      <c r="B49" s="32" t="s">
        <v>32</v>
      </c>
    </row>
    <row r="50" ht="9" customHeight="1"/>
    <row r="51" spans="2:9" ht="12.75" outlineLevel="1">
      <c r="B51" s="33" t="s">
        <v>59</v>
      </c>
      <c r="D51" s="44">
        <v>0.141</v>
      </c>
      <c r="F51" s="44">
        <v>0</v>
      </c>
      <c r="H51" s="43">
        <f>SUM(D51:F51)</f>
        <v>0.141</v>
      </c>
      <c r="I51" s="95"/>
    </row>
    <row r="52" spans="2:9" ht="12.75" outlineLevel="1">
      <c r="B52" s="33" t="s">
        <v>86</v>
      </c>
      <c r="D52" s="44">
        <v>0.033</v>
      </c>
      <c r="F52" s="44">
        <v>0</v>
      </c>
      <c r="H52" s="43">
        <f>SUM(D52:F52)</f>
        <v>0.033</v>
      </c>
      <c r="I52" s="95"/>
    </row>
    <row r="53" spans="4:8" ht="7.5" customHeight="1" outlineLevel="1">
      <c r="D53" s="43"/>
      <c r="E53" s="43"/>
      <c r="F53" s="43"/>
      <c r="G53" s="43"/>
      <c r="H53" s="43"/>
    </row>
    <row r="54" spans="2:9" ht="12.75">
      <c r="B54" s="34" t="s">
        <v>32</v>
      </c>
      <c r="D54" s="72">
        <f>SUM(D51:D52)</f>
        <v>0.174</v>
      </c>
      <c r="E54" s="72"/>
      <c r="F54" s="72">
        <f>SUM(F51:F52)</f>
        <v>0</v>
      </c>
      <c r="G54" s="72"/>
      <c r="H54" s="72">
        <f>SUM(H51:H52)</f>
        <v>0.174</v>
      </c>
      <c r="I54" s="96" t="e">
        <f>SUM(#REF!)</f>
        <v>#REF!</v>
      </c>
    </row>
    <row r="55" spans="2:8" ht="6" customHeight="1">
      <c r="B55" s="34"/>
      <c r="D55" s="43"/>
      <c r="E55" s="43"/>
      <c r="F55" s="43"/>
      <c r="G55" s="43"/>
      <c r="H55" s="43"/>
    </row>
    <row r="56" spans="4:8" ht="6" customHeight="1">
      <c r="D56" s="72"/>
      <c r="E56" s="72"/>
      <c r="F56" s="72"/>
      <c r="G56" s="72"/>
      <c r="H56" s="72"/>
    </row>
    <row r="57" spans="2:10" ht="12.75">
      <c r="B57" s="34" t="s">
        <v>33</v>
      </c>
      <c r="D57" s="70">
        <f>D21+D41+D47+D54</f>
        <v>57.551</v>
      </c>
      <c r="E57" s="70"/>
      <c r="F57" s="70">
        <f>F21+F41+F47+F54</f>
        <v>0</v>
      </c>
      <c r="G57" s="70"/>
      <c r="H57" s="70">
        <f>H21+H41+H47+H54</f>
        <v>57.551</v>
      </c>
      <c r="I57" s="70" t="e">
        <f>SUM(I21+I41+I47+I54)</f>
        <v>#REF!</v>
      </c>
      <c r="J57" s="70"/>
    </row>
    <row r="58" spans="4:8" ht="4.5" customHeight="1" thickBot="1">
      <c r="D58" s="80"/>
      <c r="E58" s="80"/>
      <c r="F58" s="80"/>
      <c r="G58" s="80"/>
      <c r="H58" s="80"/>
    </row>
    <row r="59" ht="13.5" thickTop="1"/>
  </sheetData>
  <printOptions/>
  <pageMargins left="1.1811023622047245" right="0.35433070866141736" top="0.5905511811023623" bottom="0" header="0.1968503937007874" footer="0"/>
  <pageSetup horizontalDpi="300" verticalDpi="300" orientation="portrait" paperSize="9" r:id="rId1"/>
  <headerFooter alignWithMargins="0">
    <oddHeader>&amp;RAPPENDIX 3
</oddHeader>
    <oddFooter>&amp;L&amp;"Times New Roman,Regular"&amp;8&amp;F,&amp;A&amp;R&amp;"Times New Roman,Regular"&amp;8&amp;D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H94"/>
  <sheetViews>
    <sheetView workbookViewId="0" topLeftCell="A1">
      <selection activeCell="B17" sqref="B17"/>
    </sheetView>
  </sheetViews>
  <sheetFormatPr defaultColWidth="9.140625" defaultRowHeight="12.75"/>
  <cols>
    <col min="1" max="1" width="7.8515625" style="7" customWidth="1"/>
    <col min="2" max="2" width="39.8515625" style="7" customWidth="1"/>
    <col min="3" max="3" width="10.28125" style="7" customWidth="1"/>
    <col min="4" max="4" width="1.7109375" style="7" customWidth="1"/>
    <col min="5" max="5" width="9.7109375" style="31" customWidth="1"/>
    <col min="6" max="6" width="8.7109375" style="7" customWidth="1"/>
    <col min="7" max="7" width="15.421875" style="7" customWidth="1"/>
    <col min="8" max="8" width="33.7109375" style="7" bestFit="1" customWidth="1"/>
    <col min="9" max="21" width="7.8515625" style="7" customWidth="1"/>
  </cols>
  <sheetData>
    <row r="2" spans="2:7" ht="12.75">
      <c r="B2" s="8"/>
      <c r="C2" s="8"/>
      <c r="D2" s="8"/>
      <c r="E2" s="13"/>
      <c r="F2" s="8"/>
      <c r="G2" s="9" t="s">
        <v>85</v>
      </c>
    </row>
    <row r="3" spans="2:7" ht="7.5" customHeight="1">
      <c r="B3" s="8"/>
      <c r="C3" s="8"/>
      <c r="D3" s="8"/>
      <c r="E3" s="13"/>
      <c r="F3" s="8"/>
      <c r="G3" s="8"/>
    </row>
    <row r="4" spans="2:7" ht="12.75">
      <c r="B4" s="8"/>
      <c r="C4" s="10" t="s">
        <v>95</v>
      </c>
      <c r="D4" s="10"/>
      <c r="E4" s="13"/>
      <c r="F4" s="8"/>
      <c r="G4" s="8"/>
    </row>
    <row r="5" spans="2:7" ht="6.75" customHeight="1">
      <c r="B5" s="8"/>
      <c r="C5" s="10"/>
      <c r="D5" s="10"/>
      <c r="E5" s="13"/>
      <c r="F5" s="8"/>
      <c r="G5" s="8"/>
    </row>
    <row r="6" spans="2:7" ht="10.5" customHeight="1">
      <c r="B6" s="8"/>
      <c r="C6" s="8"/>
      <c r="D6" s="8"/>
      <c r="E6" s="13"/>
      <c r="F6" s="8"/>
      <c r="G6" s="8"/>
    </row>
    <row r="7" spans="2:8" ht="12.75">
      <c r="B7" s="11" t="s">
        <v>2</v>
      </c>
      <c r="C7" s="12" t="s">
        <v>3</v>
      </c>
      <c r="D7" s="12"/>
      <c r="E7" s="13"/>
      <c r="F7" s="12" t="s">
        <v>4</v>
      </c>
      <c r="G7" s="14"/>
      <c r="H7" s="12"/>
    </row>
    <row r="8" spans="2:8" ht="12.75">
      <c r="B8" s="15"/>
      <c r="C8" s="12" t="s">
        <v>5</v>
      </c>
      <c r="D8" s="12"/>
      <c r="E8" s="12" t="s">
        <v>65</v>
      </c>
      <c r="F8" s="12" t="s">
        <v>6</v>
      </c>
      <c r="G8" s="15"/>
      <c r="H8" s="15"/>
    </row>
    <row r="9" spans="2:8" ht="12.75">
      <c r="B9" s="15"/>
      <c r="C9" s="12" t="s">
        <v>7</v>
      </c>
      <c r="D9" s="12"/>
      <c r="E9" s="12" t="s">
        <v>48</v>
      </c>
      <c r="F9" s="12" t="s">
        <v>8</v>
      </c>
      <c r="G9" s="15"/>
      <c r="H9" s="15"/>
    </row>
    <row r="10" spans="2:8" ht="9.75" customHeight="1">
      <c r="B10" s="15"/>
      <c r="C10" s="15"/>
      <c r="D10" s="15"/>
      <c r="E10" s="12"/>
      <c r="F10" s="15"/>
      <c r="G10" s="15"/>
      <c r="H10" s="15"/>
    </row>
    <row r="11" spans="2:8" ht="12.75">
      <c r="B11" s="16" t="s">
        <v>9</v>
      </c>
      <c r="C11" s="15"/>
      <c r="D11" s="15"/>
      <c r="E11" s="12"/>
      <c r="F11" s="15"/>
      <c r="G11" s="15"/>
      <c r="H11" s="15"/>
    </row>
    <row r="12" spans="2:8" ht="7.5" customHeight="1">
      <c r="B12" s="15"/>
      <c r="C12" s="15"/>
      <c r="D12" s="15"/>
      <c r="E12" s="12"/>
      <c r="F12" s="15"/>
      <c r="G12" s="15"/>
      <c r="H12" s="15"/>
    </row>
    <row r="13" spans="2:8" ht="12.75">
      <c r="B13" s="15" t="s">
        <v>10</v>
      </c>
      <c r="C13" s="17">
        <v>80</v>
      </c>
      <c r="D13" s="17"/>
      <c r="E13" s="13">
        <v>25</v>
      </c>
      <c r="F13" s="18">
        <f>C13*0.25</f>
        <v>20</v>
      </c>
      <c r="G13" s="15"/>
      <c r="H13" s="15"/>
    </row>
    <row r="14" spans="2:8" ht="12.75">
      <c r="B14" s="15"/>
      <c r="C14" s="15"/>
      <c r="D14" s="15"/>
      <c r="E14" s="12"/>
      <c r="F14" s="15"/>
      <c r="G14" s="15"/>
      <c r="H14" s="15"/>
    </row>
    <row r="15" spans="2:8" ht="8.25" customHeight="1">
      <c r="B15" s="15"/>
      <c r="C15" s="15"/>
      <c r="D15" s="15"/>
      <c r="E15" s="12"/>
      <c r="F15" s="15"/>
      <c r="G15" s="15"/>
      <c r="H15" s="15"/>
    </row>
    <row r="16" spans="2:8" ht="12.75">
      <c r="B16" s="20" t="s">
        <v>1</v>
      </c>
      <c r="G16" s="15"/>
      <c r="H16" s="15"/>
    </row>
    <row r="17" spans="2:8" ht="12.75">
      <c r="B17" s="98" t="s">
        <v>97</v>
      </c>
      <c r="C17" s="8">
        <v>215</v>
      </c>
      <c r="D17" s="15"/>
      <c r="E17" s="12"/>
      <c r="F17" s="15">
        <v>215</v>
      </c>
      <c r="G17" s="15"/>
      <c r="H17" s="15"/>
    </row>
    <row r="18" spans="2:8" ht="12.75">
      <c r="B18" s="20"/>
      <c r="C18" s="8"/>
      <c r="D18" s="15"/>
      <c r="E18" s="12"/>
      <c r="F18" s="15"/>
      <c r="G18" s="15"/>
      <c r="H18" s="15"/>
    </row>
    <row r="19" spans="2:8" ht="8.25" customHeight="1">
      <c r="B19" s="8"/>
      <c r="C19" s="8"/>
      <c r="D19" s="8"/>
      <c r="E19" s="13"/>
      <c r="F19" s="8"/>
      <c r="G19" s="15"/>
      <c r="H19" s="15"/>
    </row>
    <row r="20" spans="2:8" ht="12.75">
      <c r="B20" s="15" t="s">
        <v>12</v>
      </c>
      <c r="C20" s="19">
        <f>SUM(C13:C17)</f>
        <v>295</v>
      </c>
      <c r="D20" s="19"/>
      <c r="E20" s="26"/>
      <c r="F20" s="19">
        <f>SUM(F13:F17)</f>
        <v>235</v>
      </c>
      <c r="G20" s="15"/>
      <c r="H20" s="15"/>
    </row>
    <row r="21" spans="2:8" ht="12.75">
      <c r="B21" s="15"/>
      <c r="C21" s="15"/>
      <c r="D21" s="15"/>
      <c r="E21" s="12"/>
      <c r="F21" s="15"/>
      <c r="G21" s="15"/>
      <c r="H21" s="15"/>
    </row>
    <row r="22" spans="2:7" ht="12.75">
      <c r="B22" s="16" t="s">
        <v>13</v>
      </c>
      <c r="C22" s="8"/>
      <c r="D22" s="8"/>
      <c r="E22" s="13"/>
      <c r="F22" s="8"/>
      <c r="G22" s="8"/>
    </row>
    <row r="23" spans="2:7" ht="12.75">
      <c r="B23" s="16"/>
      <c r="C23" s="8"/>
      <c r="D23" s="8"/>
      <c r="E23" s="13"/>
      <c r="F23" s="8"/>
      <c r="G23" s="8"/>
    </row>
    <row r="24" spans="2:7" ht="12.75">
      <c r="B24" s="15" t="s">
        <v>10</v>
      </c>
      <c r="C24" s="18">
        <f>3000-C13</f>
        <v>2920</v>
      </c>
      <c r="D24" s="18"/>
      <c r="E24" s="27">
        <v>25</v>
      </c>
      <c r="F24" s="18">
        <f>C24*0.25</f>
        <v>730</v>
      </c>
      <c r="G24" s="8"/>
    </row>
    <row r="25" spans="2:7" ht="10.5" customHeight="1">
      <c r="B25" s="8"/>
      <c r="C25" s="18"/>
      <c r="D25" s="18"/>
      <c r="E25" s="27"/>
      <c r="F25" s="15"/>
      <c r="G25" s="8"/>
    </row>
    <row r="26" spans="2:7" ht="12.75">
      <c r="B26" s="15" t="s">
        <v>11</v>
      </c>
      <c r="C26" s="18">
        <v>100</v>
      </c>
      <c r="D26" s="18"/>
      <c r="E26" s="27">
        <v>25</v>
      </c>
      <c r="F26" s="18">
        <f>C26*0.25</f>
        <v>25</v>
      </c>
      <c r="G26" s="8"/>
    </row>
    <row r="27" spans="2:7" ht="10.5" customHeight="1">
      <c r="B27" s="6"/>
      <c r="C27" s="18"/>
      <c r="D27" s="18"/>
      <c r="E27" s="27"/>
      <c r="F27" s="15"/>
      <c r="G27" s="8"/>
    </row>
    <row r="28" spans="2:7" ht="12.75">
      <c r="B28" s="20" t="s">
        <v>1</v>
      </c>
      <c r="C28" s="18">
        <v>5513</v>
      </c>
      <c r="D28" s="18"/>
      <c r="E28" s="27">
        <v>100</v>
      </c>
      <c r="F28" s="8">
        <f>C28</f>
        <v>5513</v>
      </c>
      <c r="G28" s="8"/>
    </row>
    <row r="29" spans="2:7" ht="12.75">
      <c r="B29" s="8"/>
      <c r="C29" s="18"/>
      <c r="D29" s="18"/>
      <c r="E29" s="27"/>
      <c r="F29" s="18"/>
      <c r="G29" s="8"/>
    </row>
    <row r="30" spans="2:7" ht="12.75">
      <c r="B30" s="15" t="s">
        <v>14</v>
      </c>
      <c r="C30" s="21">
        <f>SUM(C24:C28)</f>
        <v>8533</v>
      </c>
      <c r="D30" s="21"/>
      <c r="E30" s="28"/>
      <c r="F30" s="21">
        <f>SUM(F24:F28)</f>
        <v>6268</v>
      </c>
      <c r="G30" s="8"/>
    </row>
    <row r="31" spans="2:7" ht="10.5" customHeight="1">
      <c r="B31" s="8"/>
      <c r="C31" s="22"/>
      <c r="D31" s="22"/>
      <c r="E31" s="29"/>
      <c r="F31" s="22"/>
      <c r="G31" s="8"/>
    </row>
    <row r="32" spans="2:7" ht="13.5" thickBot="1">
      <c r="B32" s="15" t="s">
        <v>15</v>
      </c>
      <c r="C32" s="23">
        <f>C20+C30</f>
        <v>8828</v>
      </c>
      <c r="D32" s="23"/>
      <c r="E32" s="30"/>
      <c r="F32" s="23">
        <f>F20+F30</f>
        <v>6503</v>
      </c>
      <c r="G32" s="8"/>
    </row>
    <row r="33" spans="2:7" ht="13.5" thickTop="1">
      <c r="B33" s="8"/>
      <c r="C33" s="18"/>
      <c r="D33" s="18"/>
      <c r="E33" s="27"/>
      <c r="F33" s="18"/>
      <c r="G33" s="8"/>
    </row>
    <row r="34" spans="2:6" ht="12.75">
      <c r="B34" s="8"/>
      <c r="C34" s="18"/>
      <c r="D34" s="18"/>
      <c r="E34" s="27"/>
      <c r="F34" s="18"/>
    </row>
    <row r="35" spans="2:6" ht="12.75">
      <c r="B35" s="8"/>
      <c r="C35" s="18"/>
      <c r="D35" s="18"/>
      <c r="E35" s="27"/>
      <c r="F35" s="18"/>
    </row>
    <row r="36" spans="2:6" ht="12.75">
      <c r="B36" s="8"/>
      <c r="C36" s="18"/>
      <c r="D36" s="18"/>
      <c r="E36" s="27"/>
      <c r="F36" s="18"/>
    </row>
    <row r="37" spans="2:6" ht="12.75">
      <c r="B37" s="8"/>
      <c r="C37" s="18"/>
      <c r="D37" s="18"/>
      <c r="E37" s="27"/>
      <c r="F37" s="18"/>
    </row>
    <row r="38" spans="2:6" ht="12.75">
      <c r="B38" s="8"/>
      <c r="C38" s="18"/>
      <c r="D38" s="18"/>
      <c r="E38" s="27"/>
      <c r="F38" s="18"/>
    </row>
    <row r="39" spans="2:6" ht="12.75">
      <c r="B39" s="8"/>
      <c r="C39" s="18"/>
      <c r="D39" s="18"/>
      <c r="E39" s="27"/>
      <c r="F39" s="18"/>
    </row>
    <row r="40" spans="2:6" ht="12.75">
      <c r="B40" s="8"/>
      <c r="C40" s="18"/>
      <c r="D40" s="18"/>
      <c r="E40" s="27"/>
      <c r="F40" s="18"/>
    </row>
    <row r="41" spans="2:6" ht="12.75">
      <c r="B41" s="8"/>
      <c r="C41" s="18"/>
      <c r="D41" s="18"/>
      <c r="E41" s="27"/>
      <c r="F41" s="18"/>
    </row>
    <row r="42" spans="2:6" ht="12.75">
      <c r="B42" s="8"/>
      <c r="C42" s="18"/>
      <c r="D42" s="18"/>
      <c r="E42" s="27"/>
      <c r="F42" s="18"/>
    </row>
    <row r="43" spans="2:6" ht="12.75">
      <c r="B43" s="8"/>
      <c r="C43" s="18"/>
      <c r="D43" s="18"/>
      <c r="E43" s="27"/>
      <c r="F43" s="18"/>
    </row>
    <row r="44" spans="2:6" ht="12.75">
      <c r="B44" s="8"/>
      <c r="C44" s="18"/>
      <c r="D44" s="18"/>
      <c r="E44" s="27"/>
      <c r="F44" s="18"/>
    </row>
    <row r="45" spans="2:6" ht="12.75">
      <c r="B45" s="8"/>
      <c r="C45" s="18"/>
      <c r="D45" s="18"/>
      <c r="E45" s="27"/>
      <c r="F45" s="18"/>
    </row>
    <row r="46" spans="2:6" ht="12.75">
      <c r="B46" s="8"/>
      <c r="C46" s="18"/>
      <c r="D46" s="18"/>
      <c r="E46" s="27"/>
      <c r="F46" s="18"/>
    </row>
    <row r="47" spans="2:6" ht="12.75">
      <c r="B47" s="8"/>
      <c r="C47" s="18"/>
      <c r="D47" s="18"/>
      <c r="E47" s="27"/>
      <c r="F47" s="18"/>
    </row>
    <row r="48" spans="2:6" ht="12.75">
      <c r="B48" s="8"/>
      <c r="C48" s="18"/>
      <c r="D48" s="18"/>
      <c r="E48" s="27"/>
      <c r="F48" s="18"/>
    </row>
    <row r="49" spans="2:6" ht="12.75">
      <c r="B49" s="8"/>
      <c r="C49" s="18"/>
      <c r="D49" s="18"/>
      <c r="E49" s="27"/>
      <c r="F49" s="18"/>
    </row>
    <row r="50" spans="2:6" ht="12.75">
      <c r="B50" s="8"/>
      <c r="C50" s="18"/>
      <c r="D50" s="18"/>
      <c r="E50" s="27"/>
      <c r="F50" s="18"/>
    </row>
    <row r="51" spans="2:6" ht="12.75">
      <c r="B51" s="8"/>
      <c r="C51" s="18"/>
      <c r="D51" s="18"/>
      <c r="E51" s="27"/>
      <c r="F51" s="18"/>
    </row>
    <row r="52" spans="2:6" ht="12.75">
      <c r="B52" s="8"/>
      <c r="C52" s="18"/>
      <c r="D52" s="18"/>
      <c r="E52" s="27"/>
      <c r="F52" s="18"/>
    </row>
    <row r="53" spans="2:6" ht="12.75">
      <c r="B53" s="8"/>
      <c r="C53" s="18"/>
      <c r="D53" s="18"/>
      <c r="E53" s="27"/>
      <c r="F53" s="18"/>
    </row>
    <row r="54" spans="2:6" ht="12.75">
      <c r="B54" s="8"/>
      <c r="C54" s="18"/>
      <c r="D54" s="18"/>
      <c r="E54" s="27"/>
      <c r="F54" s="18"/>
    </row>
    <row r="55" spans="2:6" ht="12.75">
      <c r="B55" s="8"/>
      <c r="C55" s="18"/>
      <c r="D55" s="18"/>
      <c r="E55" s="27"/>
      <c r="F55" s="18"/>
    </row>
    <row r="56" spans="2:6" ht="12.75">
      <c r="B56" s="8"/>
      <c r="C56" s="18"/>
      <c r="D56" s="18"/>
      <c r="E56" s="27"/>
      <c r="F56" s="18"/>
    </row>
    <row r="57" spans="2:6" ht="12.75">
      <c r="B57" s="8"/>
      <c r="C57" s="18"/>
      <c r="D57" s="18"/>
      <c r="E57" s="27"/>
      <c r="F57" s="18"/>
    </row>
    <row r="58" spans="2:6" ht="12.75">
      <c r="B58" s="8"/>
      <c r="C58" s="18"/>
      <c r="D58" s="18"/>
      <c r="E58" s="27"/>
      <c r="F58" s="18"/>
    </row>
    <row r="59" spans="2:6" ht="12.75">
      <c r="B59" s="8"/>
      <c r="C59" s="18"/>
      <c r="D59" s="18"/>
      <c r="E59" s="27"/>
      <c r="F59" s="18"/>
    </row>
    <row r="60" spans="2:6" ht="12.75">
      <c r="B60" s="8"/>
      <c r="C60" s="18"/>
      <c r="D60" s="18"/>
      <c r="E60" s="27"/>
      <c r="F60" s="18"/>
    </row>
    <row r="61" spans="2:7" ht="12.75">
      <c r="B61" s="8"/>
      <c r="C61" s="18"/>
      <c r="D61" s="18"/>
      <c r="E61" s="27"/>
      <c r="F61" s="18"/>
      <c r="G61" s="25"/>
    </row>
    <row r="62" spans="2:6" ht="12.75">
      <c r="B62" s="5"/>
      <c r="C62" s="18"/>
      <c r="D62" s="18"/>
      <c r="E62" s="27"/>
      <c r="F62" s="18"/>
    </row>
    <row r="63" spans="2:6" ht="12.75">
      <c r="B63" s="6"/>
      <c r="C63" s="18"/>
      <c r="D63" s="18"/>
      <c r="E63" s="27"/>
      <c r="F63" s="18"/>
    </row>
    <row r="64" spans="2:6" ht="12.75">
      <c r="B64" s="8"/>
      <c r="C64" s="18"/>
      <c r="D64" s="18"/>
      <c r="E64" s="27"/>
      <c r="F64" s="18"/>
    </row>
    <row r="65" spans="2:6" ht="12.75">
      <c r="B65" s="6"/>
      <c r="C65" s="24"/>
      <c r="D65" s="24"/>
      <c r="E65" s="27"/>
      <c r="F65" s="18"/>
    </row>
    <row r="66" spans="2:6" ht="12.75">
      <c r="B66" s="5"/>
      <c r="C66" s="24"/>
      <c r="D66" s="24"/>
      <c r="E66" s="27"/>
      <c r="F66" s="18"/>
    </row>
    <row r="67" spans="2:6" ht="12.75">
      <c r="B67" s="5"/>
      <c r="C67" s="24"/>
      <c r="D67" s="24"/>
      <c r="E67" s="27"/>
      <c r="F67" s="18"/>
    </row>
    <row r="68" spans="2:6" ht="12.75">
      <c r="B68" s="5"/>
      <c r="C68" s="24"/>
      <c r="D68" s="24"/>
      <c r="E68" s="27"/>
      <c r="F68" s="18"/>
    </row>
    <row r="69" spans="2:7" ht="12.75">
      <c r="B69" s="6"/>
      <c r="C69" s="18"/>
      <c r="D69" s="18"/>
      <c r="E69" s="27"/>
      <c r="F69" s="18"/>
      <c r="G69" s="25"/>
    </row>
    <row r="70" spans="2:6" ht="12.75">
      <c r="B70" s="5"/>
      <c r="C70" s="24"/>
      <c r="D70" s="24"/>
      <c r="E70" s="27"/>
      <c r="F70" s="18"/>
    </row>
    <row r="71" spans="2:6" ht="12.75">
      <c r="B71" s="5"/>
      <c r="C71" s="24"/>
      <c r="D71" s="24"/>
      <c r="E71" s="27"/>
      <c r="F71" s="18"/>
    </row>
    <row r="72" spans="2:6" ht="12.75">
      <c r="B72" s="5"/>
      <c r="C72" s="18"/>
      <c r="D72" s="18"/>
      <c r="E72" s="27"/>
      <c r="F72" s="18"/>
    </row>
    <row r="73" spans="2:7" ht="12.75">
      <c r="B73" s="5"/>
      <c r="C73" s="24"/>
      <c r="D73" s="24"/>
      <c r="E73" s="27"/>
      <c r="F73" s="18"/>
      <c r="G73" s="25"/>
    </row>
    <row r="74" spans="2:7" ht="12.75">
      <c r="B74" s="6"/>
      <c r="C74" s="18"/>
      <c r="D74" s="18"/>
      <c r="E74" s="27"/>
      <c r="F74" s="18"/>
      <c r="G74" s="25"/>
    </row>
    <row r="75" spans="2:7" ht="12.75">
      <c r="B75" s="6"/>
      <c r="C75" s="24"/>
      <c r="D75" s="24"/>
      <c r="E75" s="27"/>
      <c r="F75" s="18"/>
      <c r="G75" s="25"/>
    </row>
    <row r="76" spans="2:7" ht="12.75">
      <c r="B76" s="6"/>
      <c r="C76" s="18"/>
      <c r="D76" s="18"/>
      <c r="E76" s="27"/>
      <c r="F76" s="18"/>
      <c r="G76" s="25"/>
    </row>
    <row r="77" spans="2:7" ht="12.75">
      <c r="B77" s="5"/>
      <c r="C77" s="24"/>
      <c r="D77" s="24"/>
      <c r="E77" s="27"/>
      <c r="F77" s="18"/>
      <c r="G77" s="25"/>
    </row>
    <row r="78" spans="2:7" ht="12.75">
      <c r="B78" s="5"/>
      <c r="C78" s="24"/>
      <c r="D78" s="24"/>
      <c r="E78" s="27"/>
      <c r="F78" s="18"/>
      <c r="G78" s="25"/>
    </row>
    <row r="79" spans="2:7" ht="12.75">
      <c r="B79" s="6"/>
      <c r="C79" s="18"/>
      <c r="D79" s="18"/>
      <c r="E79" s="27"/>
      <c r="F79" s="18"/>
      <c r="G79" s="25"/>
    </row>
    <row r="80" spans="2:7" ht="12.75">
      <c r="B80" s="6"/>
      <c r="C80" s="18"/>
      <c r="D80" s="18"/>
      <c r="E80" s="27"/>
      <c r="F80" s="18"/>
      <c r="G80" s="25"/>
    </row>
    <row r="81" spans="2:7" ht="12.75">
      <c r="B81" s="6"/>
      <c r="C81" s="18"/>
      <c r="D81" s="18"/>
      <c r="E81" s="27"/>
      <c r="F81" s="18"/>
      <c r="G81" s="25"/>
    </row>
    <row r="82" spans="2:7" ht="12.75">
      <c r="B82" s="5"/>
      <c r="C82" s="24"/>
      <c r="D82" s="24"/>
      <c r="E82" s="27"/>
      <c r="F82" s="18"/>
      <c r="G82" s="25"/>
    </row>
    <row r="83" spans="2:7" ht="12.75">
      <c r="B83" s="6"/>
      <c r="C83" s="18"/>
      <c r="D83" s="18"/>
      <c r="E83" s="27"/>
      <c r="F83" s="18"/>
      <c r="G83" s="25"/>
    </row>
    <row r="84" spans="2:7" ht="12.75">
      <c r="B84" s="6"/>
      <c r="C84" s="18"/>
      <c r="D84" s="18"/>
      <c r="E84" s="27"/>
      <c r="F84" s="18"/>
      <c r="G84" s="25"/>
    </row>
    <row r="85" spans="2:7" ht="12.75">
      <c r="B85" s="5"/>
      <c r="C85" s="24"/>
      <c r="D85" s="24"/>
      <c r="E85" s="27"/>
      <c r="F85" s="18"/>
      <c r="G85" s="25"/>
    </row>
    <row r="86" spans="2:7" ht="12.75">
      <c r="B86" s="6"/>
      <c r="C86" s="18"/>
      <c r="D86" s="18"/>
      <c r="E86" s="27"/>
      <c r="F86" s="18"/>
      <c r="G86" s="25"/>
    </row>
    <row r="87" spans="2:7" ht="12.75">
      <c r="B87" s="6"/>
      <c r="C87" s="18"/>
      <c r="D87" s="18"/>
      <c r="E87" s="27"/>
      <c r="F87" s="18"/>
      <c r="G87" s="25"/>
    </row>
    <row r="88" spans="2:7" ht="12.75">
      <c r="B88" s="5"/>
      <c r="C88" s="24"/>
      <c r="D88" s="24"/>
      <c r="E88" s="27"/>
      <c r="F88" s="18"/>
      <c r="G88" s="25"/>
    </row>
    <row r="89" spans="2:7" ht="12.75">
      <c r="B89" s="6"/>
      <c r="C89" s="24"/>
      <c r="D89" s="24"/>
      <c r="E89" s="27"/>
      <c r="F89" s="18"/>
      <c r="G89" s="25"/>
    </row>
    <row r="90" spans="2:7" ht="12.75">
      <c r="B90" s="6"/>
      <c r="C90" s="18"/>
      <c r="D90" s="18"/>
      <c r="E90" s="27"/>
      <c r="F90" s="18"/>
      <c r="G90" s="25"/>
    </row>
    <row r="91" spans="2:7" ht="12.75">
      <c r="B91" s="6"/>
      <c r="C91" s="24"/>
      <c r="D91" s="24"/>
      <c r="E91" s="27"/>
      <c r="F91" s="18"/>
      <c r="G91" s="25"/>
    </row>
    <row r="92" spans="2:7" ht="12.75">
      <c r="B92" s="6"/>
      <c r="C92" s="24"/>
      <c r="D92" s="24"/>
      <c r="E92" s="27"/>
      <c r="F92" s="18"/>
      <c r="G92" s="25"/>
    </row>
    <row r="93" spans="2:7" ht="12.75">
      <c r="B93" s="6"/>
      <c r="C93" s="24"/>
      <c r="D93" s="24"/>
      <c r="E93" s="27"/>
      <c r="F93" s="18"/>
      <c r="G93" s="25"/>
    </row>
    <row r="94" spans="2:7" ht="12.75">
      <c r="B94" s="6"/>
      <c r="C94" s="24"/>
      <c r="D94" s="24"/>
      <c r="E94" s="27"/>
      <c r="F94" s="18"/>
      <c r="G94" s="25"/>
    </row>
  </sheetData>
  <printOptions horizontalCentered="1"/>
  <pageMargins left="0.15748031496062992" right="0.15748031496062992" top="0.3937007874015748" bottom="0.3937007874015748" header="0" footer="0.31496062992125984"/>
  <pageSetup horizontalDpi="300" verticalDpi="300" orientation="portrait" paperSize="9" scale="90" r:id="rId1"/>
  <headerFooter alignWithMargins="0">
    <oddFooter>&amp;L&amp;F&amp;R&amp;D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M18"/>
  <sheetViews>
    <sheetView workbookViewId="0" topLeftCell="A1">
      <selection activeCell="V23" sqref="V23"/>
    </sheetView>
  </sheetViews>
  <sheetFormatPr defaultColWidth="9.140625" defaultRowHeight="12.75"/>
  <cols>
    <col min="1" max="1" width="7.8515625" style="7" customWidth="1"/>
    <col min="2" max="5" width="7.8515625" style="33" customWidth="1"/>
    <col min="6" max="6" width="13.28125" style="33" customWidth="1"/>
    <col min="7" max="7" width="7.28125" style="33" customWidth="1"/>
    <col min="8" max="8" width="1.421875" style="33" customWidth="1"/>
    <col min="9" max="9" width="7.28125" style="33" customWidth="1"/>
    <col min="10" max="10" width="1.7109375" style="33" customWidth="1"/>
    <col min="11" max="11" width="6.8515625" style="33" customWidth="1"/>
    <col min="12" max="12" width="3.28125" style="7" customWidth="1"/>
    <col min="13" max="13" width="11.140625" style="7" customWidth="1"/>
    <col min="14" max="17" width="7.8515625" style="7" customWidth="1"/>
    <col min="18" max="28" width="9.140625" style="7" customWidth="1"/>
  </cols>
  <sheetData>
    <row r="3" ht="12.75">
      <c r="B3" s="32" t="s">
        <v>79</v>
      </c>
    </row>
    <row r="4" ht="12.75">
      <c r="B4" s="34"/>
    </row>
    <row r="6" spans="2:13" ht="12.75">
      <c r="B6" s="32" t="s">
        <v>53</v>
      </c>
      <c r="G6" s="34"/>
      <c r="I6" s="35" t="s">
        <v>66</v>
      </c>
      <c r="J6" s="34"/>
      <c r="K6" s="34"/>
      <c r="M6" s="35" t="s">
        <v>67</v>
      </c>
    </row>
    <row r="7" spans="2:11" ht="6" customHeight="1">
      <c r="B7" s="32"/>
      <c r="G7" s="34"/>
      <c r="H7" s="36"/>
      <c r="I7" s="34"/>
      <c r="J7" s="34"/>
      <c r="K7" s="34"/>
    </row>
    <row r="8" spans="7:13" ht="12" customHeight="1">
      <c r="G8" s="35" t="s">
        <v>68</v>
      </c>
      <c r="H8" s="32"/>
      <c r="I8" s="35" t="s">
        <v>81</v>
      </c>
      <c r="J8" s="32"/>
      <c r="K8" s="35" t="s">
        <v>69</v>
      </c>
      <c r="M8" s="35" t="s">
        <v>70</v>
      </c>
    </row>
    <row r="9" spans="7:11" ht="12" customHeight="1">
      <c r="G9" s="35"/>
      <c r="H9" s="32"/>
      <c r="I9" s="35" t="s">
        <v>71</v>
      </c>
      <c r="J9" s="32"/>
      <c r="K9" s="35"/>
    </row>
    <row r="10" spans="7:11" ht="12.75">
      <c r="G10" s="36" t="s">
        <v>47</v>
      </c>
      <c r="H10" s="34"/>
      <c r="I10" s="36" t="s">
        <v>47</v>
      </c>
      <c r="J10" s="34"/>
      <c r="K10" s="36" t="s">
        <v>47</v>
      </c>
    </row>
    <row r="11" spans="7:11" ht="12.75">
      <c r="G11" s="37"/>
      <c r="I11" s="37"/>
      <c r="K11" s="37"/>
    </row>
    <row r="12" spans="2:9" ht="12.75">
      <c r="B12" s="32" t="s">
        <v>52</v>
      </c>
      <c r="G12" s="37"/>
      <c r="I12" s="37"/>
    </row>
    <row r="13" spans="2:13" ht="12.75">
      <c r="B13" s="33" t="s">
        <v>80</v>
      </c>
      <c r="G13" s="38">
        <v>0.116</v>
      </c>
      <c r="H13" s="39"/>
      <c r="I13" s="39">
        <v>0.006</v>
      </c>
      <c r="J13" s="39"/>
      <c r="K13" s="38">
        <f>G13+I13</f>
        <v>0.12200000000000001</v>
      </c>
      <c r="M13" s="37" t="s">
        <v>84</v>
      </c>
    </row>
    <row r="14" spans="7:13" ht="12.75">
      <c r="G14" s="38"/>
      <c r="H14" s="39"/>
      <c r="I14" s="39"/>
      <c r="J14" s="39"/>
      <c r="K14" s="39"/>
      <c r="M14" s="31"/>
    </row>
    <row r="15" spans="2:13" ht="12.75">
      <c r="B15" s="32" t="s">
        <v>72</v>
      </c>
      <c r="G15" s="39"/>
      <c r="H15" s="39"/>
      <c r="I15" s="39"/>
      <c r="J15" s="39"/>
      <c r="K15" s="39"/>
      <c r="M15" s="37"/>
    </row>
    <row r="16" spans="2:13" ht="12.75">
      <c r="B16" s="33" t="s">
        <v>82</v>
      </c>
      <c r="G16" s="38">
        <v>0.215</v>
      </c>
      <c r="H16" s="39"/>
      <c r="I16" s="39">
        <v>0.003</v>
      </c>
      <c r="J16" s="39"/>
      <c r="K16" s="38">
        <f>G16+I16</f>
        <v>0.218</v>
      </c>
      <c r="M16" s="37" t="s">
        <v>83</v>
      </c>
    </row>
    <row r="17" spans="7:13" ht="12.75">
      <c r="G17" s="39"/>
      <c r="H17" s="39"/>
      <c r="I17" s="39"/>
      <c r="J17" s="39"/>
      <c r="K17" s="39"/>
      <c r="M17" s="33"/>
    </row>
    <row r="18" spans="7:11" ht="13.5" thickBot="1">
      <c r="G18" s="40">
        <f>SUM(G13:G16)</f>
        <v>0.331</v>
      </c>
      <c r="H18" s="41"/>
      <c r="I18" s="40">
        <f>SUM(I13:I16)</f>
        <v>0.009000000000000001</v>
      </c>
      <c r="J18" s="41"/>
      <c r="K18" s="40">
        <f>SUM(K13:K16)</f>
        <v>0.34</v>
      </c>
    </row>
    <row r="19" ht="13.5" thickTop="1"/>
  </sheetData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  <headerFooter alignWithMargins="0">
    <oddHeader>&amp;RAPPENDIX  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City Of Salford</cp:lastModifiedBy>
  <cp:lastPrinted>2002-04-25T08:12:17Z</cp:lastPrinted>
  <dcterms:created xsi:type="dcterms:W3CDTF">1998-11-26T10:24:39Z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