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appendix 1" sheetId="1" r:id="rId1"/>
    <sheet name="appendix 2" sheetId="2" r:id="rId2"/>
  </sheets>
  <definedNames/>
  <calcPr fullCalcOnLoad="1"/>
</workbook>
</file>

<file path=xl/sharedStrings.xml><?xml version="1.0" encoding="utf-8"?>
<sst xmlns="http://schemas.openxmlformats.org/spreadsheetml/2006/main" count="106" uniqueCount="64">
  <si>
    <t>2007/8 Approx</t>
  </si>
  <si>
    <t>Full year</t>
  </si>
  <si>
    <t>high level</t>
  </si>
  <si>
    <t xml:space="preserve">         £</t>
  </si>
  <si>
    <t xml:space="preserve">            £</t>
  </si>
  <si>
    <t>Strategy General</t>
  </si>
  <si>
    <t>Central Internal Recharges</t>
  </si>
  <si>
    <t>NPHL Management Fee</t>
  </si>
  <si>
    <t>Salix Management Fee</t>
  </si>
  <si>
    <t>Major Repairs Allowance</t>
  </si>
  <si>
    <t>Provision for bad debts</t>
  </si>
  <si>
    <t>Other costs including SLAs</t>
  </si>
  <si>
    <t>Loan Charges Interest</t>
  </si>
  <si>
    <t>Expenditure</t>
  </si>
  <si>
    <t>Dwellings Rents</t>
  </si>
  <si>
    <t>Other income</t>
  </si>
  <si>
    <t>Housing Subsidy</t>
  </si>
  <si>
    <t>Interest Receivable</t>
  </si>
  <si>
    <t>Contribution from balances</t>
  </si>
  <si>
    <t>Income</t>
  </si>
  <si>
    <t xml:space="preserve">NET POSITION </t>
  </si>
  <si>
    <t>Housing Repairs - NPHL</t>
  </si>
  <si>
    <t>Housing Repairs - Salix</t>
  </si>
  <si>
    <t>2008/9 Revised</t>
  </si>
  <si>
    <t>Estimate</t>
  </si>
  <si>
    <t>Sale of current tenants arrears</t>
  </si>
  <si>
    <t>2008/09 Approved</t>
  </si>
  <si>
    <t>Budget</t>
  </si>
  <si>
    <t>Post Transfer</t>
  </si>
  <si>
    <t>HRA Approved Budget 2008/09 and 2008/9 RevisedEstimate</t>
  </si>
  <si>
    <t>Variation</t>
  </si>
  <si>
    <t>£</t>
  </si>
  <si>
    <t>Stock Options PFI</t>
  </si>
  <si>
    <t>Implications for Loan Charges Arising from Changes to Transfer Date</t>
  </si>
  <si>
    <t>Normal Year with no Transfer</t>
  </si>
  <si>
    <t>£m</t>
  </si>
  <si>
    <t>Opening Value of Loans that would be</t>
  </si>
  <si>
    <t>Written off Following Transfer</t>
  </si>
  <si>
    <t>No Transfer Closing Value</t>
  </si>
  <si>
    <t>Interest Paid by General Fund</t>
  </si>
  <si>
    <t>April</t>
  </si>
  <si>
    <t>May</t>
  </si>
  <si>
    <t>June</t>
  </si>
  <si>
    <t>July</t>
  </si>
  <si>
    <t>August</t>
  </si>
  <si>
    <t>September</t>
  </si>
  <si>
    <t>HRA Charge</t>
  </si>
  <si>
    <t>General Fund</t>
  </si>
  <si>
    <t>October</t>
  </si>
  <si>
    <t>November</t>
  </si>
  <si>
    <t>Opening</t>
  </si>
  <si>
    <t>Interest Paid</t>
  </si>
  <si>
    <t>December</t>
  </si>
  <si>
    <t>Closing</t>
  </si>
  <si>
    <t>January</t>
  </si>
  <si>
    <t>February</t>
  </si>
  <si>
    <t>March</t>
  </si>
  <si>
    <t>Average</t>
  </si>
  <si>
    <t>Total Interest Paid By General Fund</t>
  </si>
  <si>
    <t>Interest Charged to HRA</t>
  </si>
  <si>
    <t>Net Position</t>
  </si>
  <si>
    <t>Budget Assumptions used for 2008/09  Based on July Transfer</t>
  </si>
  <si>
    <t>Closing Value</t>
  </si>
  <si>
    <t>Actual Charges Based on Transfer Start October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</si>
</sst>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/>
    </xf>
    <xf numFmtId="3" fontId="2" fillId="0" borderId="2" xfId="0" applyNumberFormat="1" applyFont="1" applyFill="1" applyBorder="1" applyAlignment="1" quotePrefix="1">
      <alignment/>
    </xf>
    <xf numFmtId="0" fontId="2" fillId="0" borderId="4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O8" sqref="O8"/>
    </sheetView>
  </sheetViews>
  <sheetFormatPr defaultColWidth="9.140625" defaultRowHeight="12.75"/>
  <cols>
    <col min="1" max="1" width="48.140625" style="11" bestFit="1" customWidth="1"/>
    <col min="2" max="2" width="15.28125" style="11" hidden="1" customWidth="1"/>
    <col min="3" max="3" width="12.8515625" style="11" hidden="1" customWidth="1"/>
    <col min="4" max="4" width="0" style="11" hidden="1" customWidth="1"/>
    <col min="5" max="5" width="3.00390625" style="11" customWidth="1"/>
    <col min="6" max="6" width="15.28125" style="11" hidden="1" customWidth="1"/>
    <col min="7" max="7" width="17.00390625" style="11" bestFit="1" customWidth="1"/>
    <col min="8" max="8" width="0" style="11" hidden="1" customWidth="1"/>
    <col min="9" max="9" width="3.00390625" style="11" customWidth="1"/>
    <col min="10" max="10" width="15.8515625" style="13" customWidth="1"/>
    <col min="11" max="11" width="3.00390625" style="11" customWidth="1"/>
    <col min="12" max="12" width="16.28125" style="11" customWidth="1"/>
    <col min="13" max="16384" width="9.140625" style="11" customWidth="1"/>
  </cols>
  <sheetData>
    <row r="1" spans="1:3" ht="12.75">
      <c r="A1" s="10" t="s">
        <v>29</v>
      </c>
      <c r="C1" s="12"/>
    </row>
    <row r="3" spans="1:12" ht="12.75">
      <c r="A3" s="14"/>
      <c r="B3" s="15" t="s">
        <v>0</v>
      </c>
      <c r="C3" s="15" t="s">
        <v>1</v>
      </c>
      <c r="F3" s="15" t="s">
        <v>0</v>
      </c>
      <c r="G3" s="15" t="s">
        <v>26</v>
      </c>
      <c r="H3" s="1" t="s">
        <v>2</v>
      </c>
      <c r="J3" s="22" t="s">
        <v>23</v>
      </c>
      <c r="L3" s="24" t="s">
        <v>30</v>
      </c>
    </row>
    <row r="4" spans="1:12" ht="12.75">
      <c r="A4" s="7"/>
      <c r="B4" s="16"/>
      <c r="C4" s="16"/>
      <c r="F4" s="16"/>
      <c r="G4" s="17" t="s">
        <v>27</v>
      </c>
      <c r="J4" s="23" t="s">
        <v>24</v>
      </c>
      <c r="L4" s="17"/>
    </row>
    <row r="5" spans="1:12" ht="12.75">
      <c r="A5" s="7"/>
      <c r="B5" s="16"/>
      <c r="C5" s="16"/>
      <c r="F5" s="16"/>
      <c r="G5" s="16"/>
      <c r="J5" s="23" t="s">
        <v>28</v>
      </c>
      <c r="L5" s="17"/>
    </row>
    <row r="6" spans="1:12" ht="12.75">
      <c r="A6" s="6"/>
      <c r="B6" s="18" t="s">
        <v>3</v>
      </c>
      <c r="C6" s="18" t="s">
        <v>3</v>
      </c>
      <c r="F6" s="18" t="s">
        <v>3</v>
      </c>
      <c r="G6" s="18" t="s">
        <v>4</v>
      </c>
      <c r="J6" s="19" t="s">
        <v>4</v>
      </c>
      <c r="L6" s="25" t="s">
        <v>31</v>
      </c>
    </row>
    <row r="7" spans="1:12" ht="12.75">
      <c r="A7" s="7"/>
      <c r="B7" s="7"/>
      <c r="C7" s="7"/>
      <c r="F7" s="7"/>
      <c r="G7" s="7"/>
      <c r="J7" s="3"/>
      <c r="L7" s="14"/>
    </row>
    <row r="8" spans="1:12" ht="12.75">
      <c r="A8" s="7" t="s">
        <v>5</v>
      </c>
      <c r="B8" s="3">
        <v>1200000</v>
      </c>
      <c r="C8" s="3">
        <v>578860</v>
      </c>
      <c r="D8" s="2">
        <v>40</v>
      </c>
      <c r="E8" s="2"/>
      <c r="F8" s="3">
        <v>1200000</v>
      </c>
      <c r="G8" s="9">
        <v>785900</v>
      </c>
      <c r="H8" s="11">
        <v>742106.6666666667</v>
      </c>
      <c r="J8" s="3">
        <v>850000</v>
      </c>
      <c r="L8" s="3">
        <f>+J8-G8</f>
        <v>64100</v>
      </c>
    </row>
    <row r="9" spans="1:12" ht="12.75">
      <c r="A9" s="7" t="s">
        <v>6</v>
      </c>
      <c r="B9" s="3">
        <v>2079340</v>
      </c>
      <c r="C9" s="3"/>
      <c r="D9" s="11">
        <v>-690</v>
      </c>
      <c r="F9" s="3">
        <v>2079340</v>
      </c>
      <c r="G9" s="9">
        <v>1387360</v>
      </c>
      <c r="J9" s="3">
        <v>1510000</v>
      </c>
      <c r="L9" s="3">
        <f aca="true" t="shared" si="0" ref="L9:L19">+J9-G9</f>
        <v>122640</v>
      </c>
    </row>
    <row r="10" spans="1:12" ht="12.75">
      <c r="A10" s="7" t="s">
        <v>7</v>
      </c>
      <c r="B10" s="3">
        <v>13819445</v>
      </c>
      <c r="C10" s="3"/>
      <c r="D10" s="11">
        <v>61</v>
      </c>
      <c r="F10" s="3">
        <v>13819445</v>
      </c>
      <c r="G10" s="9">
        <f>3837444-62000-120000</f>
        <v>3655444</v>
      </c>
      <c r="J10" s="3">
        <v>5614000</v>
      </c>
      <c r="L10" s="3">
        <f t="shared" si="0"/>
        <v>1958556</v>
      </c>
    </row>
    <row r="11" spans="1:12" ht="12.75">
      <c r="A11" s="7" t="s">
        <v>8</v>
      </c>
      <c r="B11" s="3">
        <v>8256500</v>
      </c>
      <c r="C11" s="3"/>
      <c r="D11" s="11">
        <v>200</v>
      </c>
      <c r="F11" s="3">
        <v>8256500</v>
      </c>
      <c r="G11" s="9">
        <f>11457000-750000-177000-357000</f>
        <v>10173000</v>
      </c>
      <c r="J11" s="3">
        <v>10173000</v>
      </c>
      <c r="L11" s="3">
        <f t="shared" si="0"/>
        <v>0</v>
      </c>
    </row>
    <row r="12" spans="1:12" ht="12.75">
      <c r="A12" s="7" t="s">
        <v>21</v>
      </c>
      <c r="B12" s="4">
        <v>21000000</v>
      </c>
      <c r="C12" s="3"/>
      <c r="D12" s="2">
        <v>2543</v>
      </c>
      <c r="E12" s="2"/>
      <c r="F12" s="8">
        <v>20500000</v>
      </c>
      <c r="G12" s="9">
        <f>4930126-500000-100000</f>
        <v>4330126</v>
      </c>
      <c r="J12" s="3">
        <v>6800000</v>
      </c>
      <c r="L12" s="3">
        <f t="shared" si="0"/>
        <v>2469874</v>
      </c>
    </row>
    <row r="13" spans="1:12" ht="12.75">
      <c r="A13" s="7" t="s">
        <v>22</v>
      </c>
      <c r="B13" s="4"/>
      <c r="C13" s="3"/>
      <c r="D13" s="2"/>
      <c r="E13" s="2"/>
      <c r="F13" s="8"/>
      <c r="G13" s="9">
        <f>10600000-1500000-150000</f>
        <v>8950000</v>
      </c>
      <c r="J13" s="3">
        <v>8922000</v>
      </c>
      <c r="L13" s="3">
        <f t="shared" si="0"/>
        <v>-28000</v>
      </c>
    </row>
    <row r="14" spans="1:12" ht="12.75">
      <c r="A14" s="7" t="s">
        <v>9</v>
      </c>
      <c r="B14" s="3">
        <v>16208094</v>
      </c>
      <c r="C14" s="3"/>
      <c r="F14" s="3">
        <v>16208094</v>
      </c>
      <c r="G14" s="9">
        <v>9692936.799999999</v>
      </c>
      <c r="J14" s="3">
        <v>11462000</v>
      </c>
      <c r="L14" s="3">
        <f t="shared" si="0"/>
        <v>1769063.2000000011</v>
      </c>
    </row>
    <row r="15" spans="1:12" ht="12.75">
      <c r="A15" s="7" t="s">
        <v>10</v>
      </c>
      <c r="B15" s="3">
        <f>1400000-200000</f>
        <v>1200000</v>
      </c>
      <c r="C15" s="3"/>
      <c r="D15" s="11">
        <v>-247</v>
      </c>
      <c r="F15" s="3">
        <f>1400000-200000</f>
        <v>1200000</v>
      </c>
      <c r="G15" s="9">
        <v>865795</v>
      </c>
      <c r="J15" s="3">
        <v>922000</v>
      </c>
      <c r="L15" s="3">
        <f t="shared" si="0"/>
        <v>56205</v>
      </c>
    </row>
    <row r="16" spans="1:12" ht="12.75">
      <c r="A16" s="7" t="s">
        <v>25</v>
      </c>
      <c r="B16" s="3"/>
      <c r="C16" s="3"/>
      <c r="F16" s="3"/>
      <c r="G16" s="9"/>
      <c r="J16" s="3">
        <v>879280</v>
      </c>
      <c r="L16" s="3">
        <f t="shared" si="0"/>
        <v>879280</v>
      </c>
    </row>
    <row r="17" spans="1:12" ht="12.75">
      <c r="A17" s="7" t="s">
        <v>32</v>
      </c>
      <c r="B17" s="3">
        <f>3893100-100000</f>
        <v>3793100</v>
      </c>
      <c r="C17" s="3"/>
      <c r="F17" s="3">
        <f>3893100-100000</f>
        <v>3793100</v>
      </c>
      <c r="G17" s="9">
        <v>1100000</v>
      </c>
      <c r="J17" s="3">
        <v>1278000</v>
      </c>
      <c r="L17" s="3">
        <f>+J17-G17</f>
        <v>178000</v>
      </c>
    </row>
    <row r="18" spans="1:12" ht="12.75">
      <c r="A18" s="7" t="s">
        <v>11</v>
      </c>
      <c r="B18" s="3">
        <v>3433370</v>
      </c>
      <c r="C18" s="3"/>
      <c r="F18" s="3">
        <v>3433370</v>
      </c>
      <c r="G18" s="9">
        <v>2096582</v>
      </c>
      <c r="J18" s="3">
        <v>2308000</v>
      </c>
      <c r="L18" s="3">
        <f t="shared" si="0"/>
        <v>211418</v>
      </c>
    </row>
    <row r="19" spans="1:12" ht="12.75">
      <c r="A19" s="7" t="s">
        <v>12</v>
      </c>
      <c r="B19" s="3">
        <v>17665067</v>
      </c>
      <c r="C19" s="3"/>
      <c r="D19" s="11">
        <v>732</v>
      </c>
      <c r="F19" s="3">
        <f>+B19</f>
        <v>17665067</v>
      </c>
      <c r="G19" s="9">
        <v>11683757</v>
      </c>
      <c r="J19" s="3">
        <v>12044000</v>
      </c>
      <c r="L19" s="3">
        <f t="shared" si="0"/>
        <v>360243</v>
      </c>
    </row>
    <row r="20" spans="1:12" ht="12.75">
      <c r="A20" s="7"/>
      <c r="B20" s="3"/>
      <c r="C20" s="3"/>
      <c r="F20" s="3"/>
      <c r="G20" s="3"/>
      <c r="J20" s="3"/>
      <c r="L20" s="7"/>
    </row>
    <row r="21" spans="1:12" ht="12.75">
      <c r="A21" s="7"/>
      <c r="B21" s="3"/>
      <c r="C21" s="3"/>
      <c r="F21" s="3"/>
      <c r="G21" s="3"/>
      <c r="J21" s="3"/>
      <c r="L21" s="7"/>
    </row>
    <row r="22" spans="1:12" ht="12.75">
      <c r="A22" s="6"/>
      <c r="B22" s="5"/>
      <c r="C22" s="6"/>
      <c r="F22" s="5"/>
      <c r="G22" s="5"/>
      <c r="J22" s="5"/>
      <c r="L22" s="6"/>
    </row>
    <row r="23" spans="1:12" ht="12.75">
      <c r="A23" s="16" t="s">
        <v>13</v>
      </c>
      <c r="B23" s="8">
        <f>SUM(B8:B22)</f>
        <v>88654916</v>
      </c>
      <c r="C23" s="8">
        <v>578860</v>
      </c>
      <c r="D23" s="8">
        <v>2639</v>
      </c>
      <c r="E23" s="8"/>
      <c r="F23" s="8">
        <f>SUM(F8:F22)</f>
        <v>88154916</v>
      </c>
      <c r="G23" s="8">
        <f>SUM(G8:G22)</f>
        <v>54720900.8</v>
      </c>
      <c r="J23" s="8">
        <f>SUM(J8:J22)</f>
        <v>62762280</v>
      </c>
      <c r="L23" s="8">
        <f>SUM(L8:L22)</f>
        <v>8041379.200000001</v>
      </c>
    </row>
    <row r="24" spans="1:12" ht="12.75">
      <c r="A24" s="7"/>
      <c r="B24" s="7"/>
      <c r="C24" s="7"/>
      <c r="F24" s="7"/>
      <c r="G24" s="7"/>
      <c r="J24" s="3"/>
      <c r="L24" s="14"/>
    </row>
    <row r="25" spans="1:12" ht="12.75">
      <c r="A25" s="7" t="s">
        <v>14</v>
      </c>
      <c r="B25" s="3">
        <v>-70290350</v>
      </c>
      <c r="C25" s="3"/>
      <c r="F25" s="3">
        <v>-70290350</v>
      </c>
      <c r="G25" s="3">
        <v>-45985813</v>
      </c>
      <c r="J25" s="3">
        <v>-52569000</v>
      </c>
      <c r="L25" s="3">
        <f>+J25-G25</f>
        <v>-6583187</v>
      </c>
    </row>
    <row r="26" spans="1:12" ht="12.75">
      <c r="A26" s="7" t="s">
        <v>15</v>
      </c>
      <c r="B26" s="3">
        <v>-6448972</v>
      </c>
      <c r="C26" s="3"/>
      <c r="F26" s="3">
        <v>-6448972</v>
      </c>
      <c r="G26" s="3">
        <v>-4354373</v>
      </c>
      <c r="J26" s="3">
        <v>-4614000</v>
      </c>
      <c r="L26" s="3">
        <f>+J26-G26</f>
        <v>-259627</v>
      </c>
    </row>
    <row r="27" spans="1:12" ht="12.75">
      <c r="A27" s="7" t="s">
        <v>16</v>
      </c>
      <c r="B27" s="3">
        <v>-8717576</v>
      </c>
      <c r="C27" s="3"/>
      <c r="F27" s="3">
        <v>-8717576</v>
      </c>
      <c r="G27" s="3">
        <v>-2742175</v>
      </c>
      <c r="J27" s="3">
        <v>-3989000</v>
      </c>
      <c r="L27" s="3">
        <f>+J27-G27</f>
        <v>-1246825</v>
      </c>
    </row>
    <row r="28" spans="1:12" ht="12.75">
      <c r="A28" s="7" t="s">
        <v>17</v>
      </c>
      <c r="B28" s="3">
        <v>-100000</v>
      </c>
      <c r="C28" s="3"/>
      <c r="F28" s="3">
        <f>+B28</f>
        <v>-100000</v>
      </c>
      <c r="G28" s="3">
        <f>-10000-23500</f>
        <v>-33500</v>
      </c>
      <c r="J28" s="3">
        <v>0</v>
      </c>
      <c r="L28" s="3">
        <f>+J28-G28</f>
        <v>33500</v>
      </c>
    </row>
    <row r="29" spans="1:12" ht="12.75">
      <c r="A29" s="7" t="s">
        <v>18</v>
      </c>
      <c r="B29" s="3">
        <f>-2652239+134150+200000+100000+53263</f>
        <v>-2164826</v>
      </c>
      <c r="C29" s="3"/>
      <c r="F29" s="3">
        <f>-2152239+200000+134150+100000+53263</f>
        <v>-1664826</v>
      </c>
      <c r="G29" s="3">
        <v>-1605040</v>
      </c>
      <c r="J29" s="3">
        <f>-2205693+147670+465590+2153</f>
        <v>-1590280</v>
      </c>
      <c r="K29" s="12"/>
      <c r="L29" s="3">
        <f>+J29-G29</f>
        <v>14760</v>
      </c>
    </row>
    <row r="30" spans="1:12" ht="12.75">
      <c r="A30" s="6"/>
      <c r="B30" s="5"/>
      <c r="C30" s="6"/>
      <c r="F30" s="5"/>
      <c r="G30" s="5"/>
      <c r="J30" s="5"/>
      <c r="L30" s="6"/>
    </row>
    <row r="31" spans="1:12" ht="12.75">
      <c r="A31" s="16" t="s">
        <v>19</v>
      </c>
      <c r="B31" s="8">
        <f>SUM(B25:B30)</f>
        <v>-87721724</v>
      </c>
      <c r="C31" s="8">
        <v>0</v>
      </c>
      <c r="F31" s="8">
        <f>SUM(F25:F30)</f>
        <v>-87221724</v>
      </c>
      <c r="G31" s="8">
        <f>SUM(G25:G30)</f>
        <v>-54720901</v>
      </c>
      <c r="J31" s="8">
        <f>SUM(J25:J30)</f>
        <v>-62762280</v>
      </c>
      <c r="L31" s="8">
        <f>SUM(L25:L30)</f>
        <v>-8041379</v>
      </c>
    </row>
    <row r="32" spans="1:12" ht="12.75">
      <c r="A32" s="6"/>
      <c r="B32" s="6"/>
      <c r="C32" s="6"/>
      <c r="F32" s="6"/>
      <c r="G32" s="6"/>
      <c r="J32" s="5"/>
      <c r="L32" s="6"/>
    </row>
    <row r="33" spans="1:12" ht="12.75">
      <c r="A33" s="20" t="s">
        <v>20</v>
      </c>
      <c r="B33" s="21">
        <f>+B23+B31</f>
        <v>933192</v>
      </c>
      <c r="C33" s="21">
        <v>578860</v>
      </c>
      <c r="F33" s="21">
        <f>+F23+F31</f>
        <v>933192</v>
      </c>
      <c r="G33" s="21">
        <f>+G23+G31</f>
        <v>-0.20000000298023224</v>
      </c>
      <c r="J33" s="21">
        <f>+J23+J31</f>
        <v>0</v>
      </c>
      <c r="L33" s="21">
        <f>+L23+L31</f>
        <v>0.2000000011175871</v>
      </c>
    </row>
    <row r="35" ht="12.75">
      <c r="B35" s="13">
        <v>-200000</v>
      </c>
    </row>
    <row r="39" ht="12.75">
      <c r="B39" s="11">
        <v>-350000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&amp;RAPPENDIX 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K45" sqref="K45"/>
    </sheetView>
  </sheetViews>
  <sheetFormatPr defaultColWidth="9.140625" defaultRowHeight="12.75"/>
  <cols>
    <col min="1" max="1" width="33.00390625" style="0" bestFit="1" customWidth="1"/>
    <col min="2" max="2" width="10.00390625" style="0" bestFit="1" customWidth="1"/>
    <col min="4" max="4" width="4.140625" style="0" customWidth="1"/>
    <col min="5" max="5" width="21.57421875" style="0" bestFit="1" customWidth="1"/>
    <col min="7" max="7" width="4.140625" style="0" customWidth="1"/>
    <col min="8" max="8" width="13.57421875" style="0" bestFit="1" customWidth="1"/>
  </cols>
  <sheetData>
    <row r="1" ht="12.75">
      <c r="A1" s="26" t="s">
        <v>33</v>
      </c>
    </row>
    <row r="3" spans="1:9" ht="12.75">
      <c r="A3" s="27" t="s">
        <v>34</v>
      </c>
      <c r="B3" s="28"/>
      <c r="C3" s="28"/>
      <c r="D3" s="28"/>
      <c r="E3" s="28"/>
      <c r="F3" s="28"/>
      <c r="G3" s="28"/>
      <c r="H3" s="28"/>
      <c r="I3" s="29"/>
    </row>
    <row r="4" spans="1:9" ht="12.75">
      <c r="A4" s="30"/>
      <c r="B4" s="31"/>
      <c r="C4" s="32" t="s">
        <v>35</v>
      </c>
      <c r="D4" s="31"/>
      <c r="E4" s="31"/>
      <c r="F4" s="31"/>
      <c r="G4" s="31"/>
      <c r="H4" s="31"/>
      <c r="I4" s="33"/>
    </row>
    <row r="5" spans="1:9" ht="12.75">
      <c r="A5" s="34"/>
      <c r="B5" s="31"/>
      <c r="C5" s="31"/>
      <c r="D5" s="31"/>
      <c r="E5" s="31"/>
      <c r="F5" s="31"/>
      <c r="G5" s="31"/>
      <c r="H5" s="31"/>
      <c r="I5" s="33"/>
    </row>
    <row r="6" spans="1:9" ht="12.75">
      <c r="A6" s="34" t="s">
        <v>36</v>
      </c>
      <c r="B6" s="31"/>
      <c r="C6" s="31">
        <v>160</v>
      </c>
      <c r="D6" s="31"/>
      <c r="E6" s="31"/>
      <c r="F6" s="31"/>
      <c r="G6" s="31"/>
      <c r="H6" s="31"/>
      <c r="I6" s="33"/>
    </row>
    <row r="7" spans="1:9" ht="12.75">
      <c r="A7" s="34" t="s">
        <v>37</v>
      </c>
      <c r="B7" s="31"/>
      <c r="C7" s="31"/>
      <c r="D7" s="31"/>
      <c r="E7" s="31"/>
      <c r="F7" s="31"/>
      <c r="G7" s="31"/>
      <c r="H7" s="31"/>
      <c r="I7" s="33"/>
    </row>
    <row r="8" spans="1:9" ht="12.75">
      <c r="A8" s="34"/>
      <c r="B8" s="31"/>
      <c r="C8" s="31"/>
      <c r="D8" s="31"/>
      <c r="E8" s="31"/>
      <c r="F8" s="31"/>
      <c r="G8" s="31"/>
      <c r="H8" s="31"/>
      <c r="I8" s="33"/>
    </row>
    <row r="9" spans="1:9" ht="12.75">
      <c r="A9" s="34" t="s">
        <v>38</v>
      </c>
      <c r="B9" s="31"/>
      <c r="C9" s="31">
        <v>160</v>
      </c>
      <c r="D9" s="31"/>
      <c r="E9" s="31"/>
      <c r="F9" s="31"/>
      <c r="G9" s="31"/>
      <c r="H9" s="31"/>
      <c r="I9" s="33"/>
    </row>
    <row r="10" spans="1:9" ht="12.75">
      <c r="A10" s="34"/>
      <c r="B10" s="31"/>
      <c r="C10" s="31"/>
      <c r="D10" s="31"/>
      <c r="E10" s="31"/>
      <c r="F10" s="31"/>
      <c r="G10" s="31"/>
      <c r="H10" s="31"/>
      <c r="I10" s="33"/>
    </row>
    <row r="11" spans="1:9" ht="12.75">
      <c r="A11" s="34" t="s">
        <v>39</v>
      </c>
      <c r="B11" s="31" t="s">
        <v>40</v>
      </c>
      <c r="C11" s="31">
        <v>1</v>
      </c>
      <c r="D11" s="31"/>
      <c r="E11" s="31"/>
      <c r="F11" s="31"/>
      <c r="G11" s="31"/>
      <c r="H11" s="31"/>
      <c r="I11" s="33"/>
    </row>
    <row r="12" spans="1:9" ht="12.75">
      <c r="A12" s="34"/>
      <c r="B12" s="31" t="s">
        <v>41</v>
      </c>
      <c r="C12" s="31">
        <v>1</v>
      </c>
      <c r="D12" s="31"/>
      <c r="E12" s="31"/>
      <c r="F12" s="31"/>
      <c r="G12" s="31"/>
      <c r="H12" s="31"/>
      <c r="I12" s="33"/>
    </row>
    <row r="13" spans="1:9" ht="12.75">
      <c r="A13" s="34"/>
      <c r="B13" s="31" t="s">
        <v>42</v>
      </c>
      <c r="C13" s="31">
        <v>1</v>
      </c>
      <c r="D13" s="31"/>
      <c r="E13" s="31"/>
      <c r="F13" s="31"/>
      <c r="G13" s="31"/>
      <c r="H13" s="31"/>
      <c r="I13" s="33"/>
    </row>
    <row r="14" spans="1:9" ht="12.75">
      <c r="A14" s="34"/>
      <c r="B14" s="31" t="s">
        <v>43</v>
      </c>
      <c r="C14" s="31">
        <v>1</v>
      </c>
      <c r="D14" s="31"/>
      <c r="E14" s="31"/>
      <c r="F14" s="31"/>
      <c r="G14" s="31"/>
      <c r="H14" s="31"/>
      <c r="I14" s="33"/>
    </row>
    <row r="15" spans="1:9" ht="12.75">
      <c r="A15" s="34"/>
      <c r="B15" s="31" t="s">
        <v>44</v>
      </c>
      <c r="C15" s="31">
        <v>1</v>
      </c>
      <c r="D15" s="31"/>
      <c r="E15" s="31"/>
      <c r="F15" s="31"/>
      <c r="G15" s="31"/>
      <c r="H15" s="31"/>
      <c r="I15" s="33"/>
    </row>
    <row r="16" spans="1:9" ht="12.75">
      <c r="A16" s="34"/>
      <c r="B16" s="31" t="s">
        <v>45</v>
      </c>
      <c r="C16" s="31">
        <v>1</v>
      </c>
      <c r="D16" s="31"/>
      <c r="E16" s="35" t="s">
        <v>46</v>
      </c>
      <c r="F16" s="31"/>
      <c r="G16" s="31"/>
      <c r="H16" s="35" t="s">
        <v>47</v>
      </c>
      <c r="I16" s="33"/>
    </row>
    <row r="17" spans="1:9" ht="12.75">
      <c r="A17" s="34"/>
      <c r="B17" s="31" t="s">
        <v>48</v>
      </c>
      <c r="C17" s="31">
        <v>1</v>
      </c>
      <c r="D17" s="31"/>
      <c r="E17" s="31"/>
      <c r="F17" s="31"/>
      <c r="G17" s="31"/>
      <c r="H17" s="31"/>
      <c r="I17" s="33"/>
    </row>
    <row r="18" spans="1:9" ht="12.75">
      <c r="A18" s="34"/>
      <c r="B18" s="31" t="s">
        <v>49</v>
      </c>
      <c r="C18" s="31">
        <v>1</v>
      </c>
      <c r="D18" s="31"/>
      <c r="E18" s="31" t="s">
        <v>50</v>
      </c>
      <c r="F18" s="31">
        <v>160</v>
      </c>
      <c r="G18" s="31"/>
      <c r="H18" s="31" t="s">
        <v>51</v>
      </c>
      <c r="I18" s="33">
        <v>12</v>
      </c>
    </row>
    <row r="19" spans="1:9" ht="12.75">
      <c r="A19" s="34"/>
      <c r="B19" s="31" t="s">
        <v>52</v>
      </c>
      <c r="C19" s="31">
        <v>1</v>
      </c>
      <c r="D19" s="31"/>
      <c r="E19" s="31" t="s">
        <v>53</v>
      </c>
      <c r="F19" s="36">
        <v>160</v>
      </c>
      <c r="G19" s="31"/>
      <c r="H19" s="31" t="s">
        <v>46</v>
      </c>
      <c r="I19" s="33">
        <v>12</v>
      </c>
    </row>
    <row r="20" spans="1:9" ht="12.75">
      <c r="A20" s="34"/>
      <c r="B20" s="31" t="s">
        <v>54</v>
      </c>
      <c r="C20" s="31">
        <v>1</v>
      </c>
      <c r="D20" s="31"/>
      <c r="E20" s="31"/>
      <c r="F20" s="31">
        <f>SUM(F18:F19)</f>
        <v>320</v>
      </c>
      <c r="G20" s="31"/>
      <c r="H20" s="31"/>
      <c r="I20" s="33"/>
    </row>
    <row r="21" spans="1:9" ht="12.75">
      <c r="A21" s="34"/>
      <c r="B21" s="31" t="s">
        <v>55</v>
      </c>
      <c r="C21" s="31">
        <v>1</v>
      </c>
      <c r="D21" s="31"/>
      <c r="E21" s="31"/>
      <c r="F21" s="31"/>
      <c r="G21" s="31"/>
      <c r="H21" s="31"/>
      <c r="I21" s="33"/>
    </row>
    <row r="22" spans="1:9" ht="12.75">
      <c r="A22" s="34"/>
      <c r="B22" s="31" t="s">
        <v>56</v>
      </c>
      <c r="C22" s="31">
        <v>1</v>
      </c>
      <c r="D22" s="31"/>
      <c r="E22" s="31" t="s">
        <v>57</v>
      </c>
      <c r="F22" s="31">
        <f>+F20/2</f>
        <v>160</v>
      </c>
      <c r="G22" s="31"/>
      <c r="H22" s="31"/>
      <c r="I22" s="33"/>
    </row>
    <row r="23" spans="1:9" ht="12.75">
      <c r="A23" s="34"/>
      <c r="B23" s="31"/>
      <c r="C23" s="31"/>
      <c r="D23" s="31"/>
      <c r="E23" s="31"/>
      <c r="F23" s="31"/>
      <c r="G23" s="31"/>
      <c r="H23" s="31"/>
      <c r="I23" s="33"/>
    </row>
    <row r="24" spans="1:9" ht="12.75">
      <c r="A24" s="34" t="s">
        <v>58</v>
      </c>
      <c r="B24" s="31"/>
      <c r="C24" s="31">
        <f>SUM(C11:C23)</f>
        <v>12</v>
      </c>
      <c r="D24" s="31"/>
      <c r="E24" s="31" t="s">
        <v>59</v>
      </c>
      <c r="F24" s="31">
        <v>12</v>
      </c>
      <c r="G24" s="31"/>
      <c r="H24" s="31" t="s">
        <v>60</v>
      </c>
      <c r="I24" s="33">
        <v>0</v>
      </c>
    </row>
    <row r="25" spans="1:9" ht="12.75">
      <c r="A25" s="37"/>
      <c r="B25" s="36"/>
      <c r="C25" s="36"/>
      <c r="D25" s="36"/>
      <c r="E25" s="36"/>
      <c r="F25" s="36"/>
      <c r="G25" s="36"/>
      <c r="H25" s="36"/>
      <c r="I25" s="38"/>
    </row>
    <row r="27" spans="1:9" ht="12.75">
      <c r="A27" s="27" t="s">
        <v>61</v>
      </c>
      <c r="B27" s="28"/>
      <c r="C27" s="28"/>
      <c r="D27" s="28"/>
      <c r="E27" s="28"/>
      <c r="F27" s="28"/>
      <c r="G27" s="28"/>
      <c r="H27" s="28"/>
      <c r="I27" s="29"/>
    </row>
    <row r="28" spans="1:9" ht="12.75">
      <c r="A28" s="34"/>
      <c r="B28" s="31"/>
      <c r="C28" s="31"/>
      <c r="D28" s="31"/>
      <c r="E28" s="31"/>
      <c r="F28" s="31"/>
      <c r="G28" s="31"/>
      <c r="H28" s="31"/>
      <c r="I28" s="33"/>
    </row>
    <row r="29" spans="1:9" ht="12.75">
      <c r="A29" s="34" t="s">
        <v>36</v>
      </c>
      <c r="B29" s="31"/>
      <c r="C29" s="31">
        <v>160</v>
      </c>
      <c r="D29" s="31"/>
      <c r="E29" s="31"/>
      <c r="F29" s="31"/>
      <c r="G29" s="31"/>
      <c r="H29" s="31"/>
      <c r="I29" s="33"/>
    </row>
    <row r="30" spans="1:9" ht="12.75">
      <c r="A30" s="34" t="s">
        <v>37</v>
      </c>
      <c r="B30" s="31"/>
      <c r="C30" s="31"/>
      <c r="D30" s="31"/>
      <c r="E30" s="31"/>
      <c r="F30" s="31"/>
      <c r="G30" s="31"/>
      <c r="H30" s="31"/>
      <c r="I30" s="33"/>
    </row>
    <row r="31" spans="1:9" ht="12.75">
      <c r="A31" s="34"/>
      <c r="B31" s="31"/>
      <c r="C31" s="31"/>
      <c r="D31" s="31"/>
      <c r="E31" s="35" t="s">
        <v>46</v>
      </c>
      <c r="F31" s="31"/>
      <c r="G31" s="31"/>
      <c r="H31" s="35" t="s">
        <v>47</v>
      </c>
      <c r="I31" s="33"/>
    </row>
    <row r="32" spans="1:9" ht="12.75">
      <c r="A32" s="34" t="s">
        <v>62</v>
      </c>
      <c r="B32" s="31"/>
      <c r="C32" s="31">
        <v>0</v>
      </c>
      <c r="D32" s="31"/>
      <c r="E32" s="31"/>
      <c r="F32" s="31"/>
      <c r="G32" s="31"/>
      <c r="H32" s="31"/>
      <c r="I32" s="33"/>
    </row>
    <row r="33" spans="1:9" ht="12.75">
      <c r="A33" s="34"/>
      <c r="B33" s="31"/>
      <c r="C33" s="31"/>
      <c r="D33" s="31"/>
      <c r="E33" s="31" t="s">
        <v>50</v>
      </c>
      <c r="F33" s="31">
        <v>160</v>
      </c>
      <c r="G33" s="31"/>
      <c r="H33" s="31" t="s">
        <v>51</v>
      </c>
      <c r="I33" s="33">
        <v>4</v>
      </c>
    </row>
    <row r="34" spans="1:9" ht="12.75">
      <c r="A34" s="34" t="s">
        <v>39</v>
      </c>
      <c r="B34" s="31" t="s">
        <v>40</v>
      </c>
      <c r="C34" s="31">
        <v>1</v>
      </c>
      <c r="D34" s="31"/>
      <c r="E34" s="31" t="s">
        <v>53</v>
      </c>
      <c r="F34" s="36">
        <v>0</v>
      </c>
      <c r="G34" s="31"/>
      <c r="H34" s="31" t="s">
        <v>46</v>
      </c>
      <c r="I34" s="33">
        <v>6</v>
      </c>
    </row>
    <row r="35" spans="1:9" ht="12.75">
      <c r="A35" s="34"/>
      <c r="B35" s="31" t="s">
        <v>41</v>
      </c>
      <c r="C35" s="31">
        <v>1</v>
      </c>
      <c r="D35" s="31"/>
      <c r="E35" s="31"/>
      <c r="F35" s="31">
        <f>SUM(F33:F34)</f>
        <v>160</v>
      </c>
      <c r="G35" s="31"/>
      <c r="H35" s="31"/>
      <c r="I35" s="33"/>
    </row>
    <row r="36" spans="1:9" ht="12.75">
      <c r="A36" s="34"/>
      <c r="B36" s="31" t="s">
        <v>42</v>
      </c>
      <c r="C36" s="31">
        <v>1</v>
      </c>
      <c r="D36" s="31"/>
      <c r="E36" s="31"/>
      <c r="F36" s="31"/>
      <c r="G36" s="31"/>
      <c r="H36" s="31"/>
      <c r="I36" s="33"/>
    </row>
    <row r="37" spans="1:9" ht="12.75">
      <c r="A37" s="34"/>
      <c r="B37" s="31" t="s">
        <v>43</v>
      </c>
      <c r="C37" s="31">
        <v>1</v>
      </c>
      <c r="D37" s="31"/>
      <c r="E37" s="31" t="s">
        <v>57</v>
      </c>
      <c r="F37" s="31">
        <f>+F35/2</f>
        <v>80</v>
      </c>
      <c r="G37" s="31"/>
      <c r="H37" s="31"/>
      <c r="I37" s="33"/>
    </row>
    <row r="38" spans="1:9" ht="12.75">
      <c r="A38" s="34"/>
      <c r="B38" s="31"/>
      <c r="C38" s="31"/>
      <c r="D38" s="31"/>
      <c r="E38" s="31"/>
      <c r="F38" s="31"/>
      <c r="G38" s="31"/>
      <c r="H38" s="31"/>
      <c r="I38" s="33"/>
    </row>
    <row r="39" spans="1:9" ht="12.75">
      <c r="A39" s="34" t="s">
        <v>58</v>
      </c>
      <c r="B39" s="31"/>
      <c r="C39" s="31">
        <f>SUM(C34:C38)</f>
        <v>4</v>
      </c>
      <c r="D39" s="31"/>
      <c r="E39" s="31" t="s">
        <v>59</v>
      </c>
      <c r="F39" s="31">
        <v>6</v>
      </c>
      <c r="G39" s="31"/>
      <c r="H39" s="31" t="s">
        <v>60</v>
      </c>
      <c r="I39" s="33">
        <v>-2</v>
      </c>
    </row>
    <row r="40" spans="1:9" ht="12.75">
      <c r="A40" s="37"/>
      <c r="B40" s="36"/>
      <c r="C40" s="36"/>
      <c r="D40" s="36"/>
      <c r="E40" s="36"/>
      <c r="F40" s="36"/>
      <c r="G40" s="36"/>
      <c r="H40" s="36"/>
      <c r="I40" s="38"/>
    </row>
    <row r="42" spans="1:9" ht="12.75">
      <c r="A42" s="27" t="s">
        <v>63</v>
      </c>
      <c r="B42" s="28"/>
      <c r="C42" s="28"/>
      <c r="D42" s="28"/>
      <c r="E42" s="28"/>
      <c r="F42" s="28"/>
      <c r="G42" s="28"/>
      <c r="H42" s="28"/>
      <c r="I42" s="29"/>
    </row>
    <row r="43" spans="1:9" ht="12.75">
      <c r="A43" s="34"/>
      <c r="B43" s="31"/>
      <c r="C43" s="31"/>
      <c r="D43" s="31"/>
      <c r="E43" s="31"/>
      <c r="F43" s="31"/>
      <c r="G43" s="31"/>
      <c r="H43" s="31"/>
      <c r="I43" s="33"/>
    </row>
    <row r="44" spans="1:9" ht="12.75">
      <c r="A44" s="34" t="s">
        <v>36</v>
      </c>
      <c r="B44" s="31"/>
      <c r="C44" s="31">
        <v>160</v>
      </c>
      <c r="D44" s="31"/>
      <c r="E44" s="31"/>
      <c r="F44" s="31"/>
      <c r="G44" s="31"/>
      <c r="H44" s="31"/>
      <c r="I44" s="33"/>
    </row>
    <row r="45" spans="1:9" ht="12.75">
      <c r="A45" s="34" t="s">
        <v>37</v>
      </c>
      <c r="B45" s="31"/>
      <c r="C45" s="31"/>
      <c r="D45" s="31"/>
      <c r="E45" s="31"/>
      <c r="F45" s="31"/>
      <c r="G45" s="31"/>
      <c r="H45" s="31"/>
      <c r="I45" s="33"/>
    </row>
    <row r="46" spans="1:9" ht="12.75">
      <c r="A46" s="34"/>
      <c r="B46" s="31"/>
      <c r="C46" s="31"/>
      <c r="D46" s="31"/>
      <c r="E46" s="31"/>
      <c r="F46" s="31"/>
      <c r="G46" s="31"/>
      <c r="H46" s="31"/>
      <c r="I46" s="33"/>
    </row>
    <row r="47" spans="1:9" ht="12.75">
      <c r="A47" s="34" t="s">
        <v>62</v>
      </c>
      <c r="B47" s="31"/>
      <c r="C47" s="31">
        <v>0</v>
      </c>
      <c r="D47" s="31"/>
      <c r="E47" s="31"/>
      <c r="F47" s="31"/>
      <c r="G47" s="31"/>
      <c r="H47" s="31"/>
      <c r="I47" s="33"/>
    </row>
    <row r="48" spans="1:9" ht="12.75">
      <c r="A48" s="34"/>
      <c r="B48" s="31"/>
      <c r="C48" s="31"/>
      <c r="D48" s="31"/>
      <c r="E48" s="35" t="s">
        <v>46</v>
      </c>
      <c r="F48" s="31"/>
      <c r="G48" s="31"/>
      <c r="H48" s="35" t="s">
        <v>47</v>
      </c>
      <c r="I48" s="33"/>
    </row>
    <row r="49" spans="1:9" ht="12.75">
      <c r="A49" s="34" t="s">
        <v>39</v>
      </c>
      <c r="B49" s="31" t="s">
        <v>40</v>
      </c>
      <c r="C49" s="31">
        <v>1</v>
      </c>
      <c r="D49" s="31"/>
      <c r="E49" s="31"/>
      <c r="F49" s="31"/>
      <c r="G49" s="31"/>
      <c r="H49" s="31"/>
      <c r="I49" s="33"/>
    </row>
    <row r="50" spans="1:9" ht="12.75">
      <c r="A50" s="34"/>
      <c r="B50" s="31" t="s">
        <v>41</v>
      </c>
      <c r="C50" s="31">
        <v>1</v>
      </c>
      <c r="D50" s="31"/>
      <c r="E50" s="31" t="s">
        <v>50</v>
      </c>
      <c r="F50" s="31">
        <v>160</v>
      </c>
      <c r="G50" s="31"/>
      <c r="H50" s="31" t="s">
        <v>51</v>
      </c>
      <c r="I50" s="33">
        <v>6</v>
      </c>
    </row>
    <row r="51" spans="1:9" ht="12.75">
      <c r="A51" s="34"/>
      <c r="B51" s="31" t="s">
        <v>42</v>
      </c>
      <c r="C51" s="31">
        <v>1</v>
      </c>
      <c r="D51" s="31"/>
      <c r="E51" s="31" t="s">
        <v>53</v>
      </c>
      <c r="F51" s="36">
        <v>0</v>
      </c>
      <c r="G51" s="31"/>
      <c r="H51" s="31" t="s">
        <v>46</v>
      </c>
      <c r="I51" s="33">
        <v>6</v>
      </c>
    </row>
    <row r="52" spans="1:9" ht="12.75">
      <c r="A52" s="34"/>
      <c r="B52" s="31" t="s">
        <v>43</v>
      </c>
      <c r="C52" s="31">
        <v>1</v>
      </c>
      <c r="D52" s="31"/>
      <c r="E52" s="31"/>
      <c r="F52" s="31">
        <f>SUM(F50:F51)</f>
        <v>160</v>
      </c>
      <c r="G52" s="31"/>
      <c r="H52" s="31"/>
      <c r="I52" s="33"/>
    </row>
    <row r="53" spans="1:9" ht="12.75">
      <c r="A53" s="34"/>
      <c r="B53" s="31" t="s">
        <v>44</v>
      </c>
      <c r="C53" s="31">
        <v>1</v>
      </c>
      <c r="D53" s="31"/>
      <c r="E53" s="31"/>
      <c r="F53" s="31"/>
      <c r="G53" s="31"/>
      <c r="H53" s="31"/>
      <c r="I53" s="33"/>
    </row>
    <row r="54" spans="1:9" ht="12.75">
      <c r="A54" s="34"/>
      <c r="B54" s="31" t="s">
        <v>45</v>
      </c>
      <c r="C54" s="31">
        <v>1</v>
      </c>
      <c r="D54" s="31"/>
      <c r="E54" s="31" t="s">
        <v>57</v>
      </c>
      <c r="F54" s="31">
        <f>+F52/2</f>
        <v>80</v>
      </c>
      <c r="G54" s="31"/>
      <c r="H54" s="31"/>
      <c r="I54" s="33"/>
    </row>
    <row r="55" spans="1:9" ht="12.75">
      <c r="A55" s="34"/>
      <c r="B55" s="31"/>
      <c r="C55" s="31"/>
      <c r="D55" s="31"/>
      <c r="E55" s="31"/>
      <c r="F55" s="31"/>
      <c r="G55" s="31"/>
      <c r="H55" s="31"/>
      <c r="I55" s="33"/>
    </row>
    <row r="56" spans="1:9" ht="12.75">
      <c r="A56" s="34" t="s">
        <v>58</v>
      </c>
      <c r="B56" s="31"/>
      <c r="C56" s="31">
        <f>SUM(C49:C55)</f>
        <v>6</v>
      </c>
      <c r="D56" s="31"/>
      <c r="E56" s="31" t="s">
        <v>59</v>
      </c>
      <c r="F56" s="31">
        <v>6</v>
      </c>
      <c r="G56" s="31"/>
      <c r="H56" s="31" t="s">
        <v>60</v>
      </c>
      <c r="I56" s="33">
        <v>0</v>
      </c>
    </row>
    <row r="57" spans="1:9" ht="12.75">
      <c r="A57" s="37"/>
      <c r="B57" s="36"/>
      <c r="C57" s="36"/>
      <c r="D57" s="36"/>
      <c r="E57" s="36"/>
      <c r="F57" s="36"/>
      <c r="G57" s="36"/>
      <c r="H57" s="36"/>
      <c r="I57" s="38"/>
    </row>
  </sheetData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&amp;RAPPENDIX TWO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perspkidd</cp:lastModifiedBy>
  <cp:lastPrinted>2008-11-27T12:10:03Z</cp:lastPrinted>
  <dcterms:created xsi:type="dcterms:W3CDTF">2008-01-18T15:27:48Z</dcterms:created>
  <dcterms:modified xsi:type="dcterms:W3CDTF">2008-11-27T14:39:51Z</dcterms:modified>
  <cp:category/>
  <cp:version/>
  <cp:contentType/>
  <cp:contentStatus/>
</cp:coreProperties>
</file>