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<sst xmlns="http://schemas.openxmlformats.org/spreadsheetml/2006/main" count="123" uniqueCount="114">
  <si>
    <t xml:space="preserve">Budget as % </t>
  </si>
  <si>
    <t>Revenue Budget</t>
  </si>
  <si>
    <t>Council Tax</t>
  </si>
  <si>
    <t>of Directorate</t>
  </si>
  <si>
    <t>equivalent</t>
  </si>
  <si>
    <t>Budget</t>
  </si>
  <si>
    <t>£</t>
  </si>
  <si>
    <t>ARTS &amp; LEISURE</t>
  </si>
  <si>
    <t>Libraries</t>
  </si>
  <si>
    <t>Museums &amp; Art Galleries</t>
  </si>
  <si>
    <t>Cultural Activities</t>
  </si>
  <si>
    <t>Parks &amp; Open Spaces</t>
  </si>
  <si>
    <t>Sports Centres &amp; Swimming Pools</t>
  </si>
  <si>
    <t>Sports Development</t>
  </si>
  <si>
    <t>Halls &amp; Entertainment</t>
  </si>
  <si>
    <t>Management &amp; Administration</t>
  </si>
  <si>
    <t>Capital Charges</t>
  </si>
  <si>
    <t>EDUCATION</t>
  </si>
  <si>
    <t>Schools - Primary</t>
  </si>
  <si>
    <t xml:space="preserve">             - Nursery</t>
  </si>
  <si>
    <t xml:space="preserve">             - Secondary</t>
  </si>
  <si>
    <t xml:space="preserve">             - Special</t>
  </si>
  <si>
    <t>Special Support Services</t>
  </si>
  <si>
    <t>Childrens Resource Centres</t>
  </si>
  <si>
    <t>Other Special Education</t>
  </si>
  <si>
    <t>School &amp; Welfare Catering</t>
  </si>
  <si>
    <t>Continuing Education</t>
  </si>
  <si>
    <t>Youth Centres</t>
  </si>
  <si>
    <t>Administration</t>
  </si>
  <si>
    <t>Other Facilities, Sites &amp; Playing Fields</t>
  </si>
  <si>
    <t>Salford Consortium</t>
  </si>
  <si>
    <t>Standards Fund</t>
  </si>
  <si>
    <t>ENVIRONMENTAL SERVICES</t>
  </si>
  <si>
    <t>Protective Services</t>
  </si>
  <si>
    <t>Refuse Collection</t>
  </si>
  <si>
    <t>Street Cleansing</t>
  </si>
  <si>
    <t>Dog Warden Service</t>
  </si>
  <si>
    <t>Public Conveniences</t>
  </si>
  <si>
    <t>Drainage &amp; Pest Control</t>
  </si>
  <si>
    <t>Management &amp; Administrative Support</t>
  </si>
  <si>
    <t>Vehicle Management &amp; Maintenance</t>
  </si>
  <si>
    <t>CORPORATE SERVICES</t>
  </si>
  <si>
    <t>Information Technology</t>
  </si>
  <si>
    <t>Law &amp; Administration</t>
  </si>
  <si>
    <t>Revenue Collection &amp; Benefits Administration</t>
  </si>
  <si>
    <t>Rent Allowance &amp; Rebate Payments</t>
  </si>
  <si>
    <t>Rent Allowance &amp; Rebate Subsidy</t>
  </si>
  <si>
    <t>Precepts &amp; Charges from Other Bodies</t>
  </si>
  <si>
    <t>Miscellaneous Expenses</t>
  </si>
  <si>
    <t>CHIEF EXECUTIVE'S DIRECTORATE</t>
  </si>
  <si>
    <t>Economic Development</t>
  </si>
  <si>
    <t>Community Safety</t>
  </si>
  <si>
    <t>Millennium Festival</t>
  </si>
  <si>
    <t>Public Relations</t>
  </si>
  <si>
    <t>Corporate Management</t>
  </si>
  <si>
    <t>HOUSING GENERAL FUND</t>
  </si>
  <si>
    <t>Contribution to the Housing Revenue Account</t>
  </si>
  <si>
    <t>Urban Renewal</t>
  </si>
  <si>
    <t>Homeless Families</t>
  </si>
  <si>
    <t>Housing Mortgages</t>
  </si>
  <si>
    <t>Housing Advice</t>
  </si>
  <si>
    <t>Housing Associations</t>
  </si>
  <si>
    <t>PERSONNEL</t>
  </si>
  <si>
    <t>DEVELOPMENT SERVICES</t>
  </si>
  <si>
    <t>Economic Development &amp; Promotion</t>
  </si>
  <si>
    <t>Corporate &amp; Other Properties</t>
  </si>
  <si>
    <t>Markets</t>
  </si>
  <si>
    <t>Engineering</t>
  </si>
  <si>
    <t>Planning</t>
  </si>
  <si>
    <t>Architects &amp; Estates</t>
  </si>
  <si>
    <t>Highway Maintenance</t>
  </si>
  <si>
    <t>Other Highway Services</t>
  </si>
  <si>
    <t>COMMUNITY AND SOCIAL SERVICES</t>
  </si>
  <si>
    <t>Service Planning &amp; Development</t>
  </si>
  <si>
    <t>Community Social Work</t>
  </si>
  <si>
    <t>Care Services - Children</t>
  </si>
  <si>
    <t xml:space="preserve">                          - Elderly</t>
  </si>
  <si>
    <t xml:space="preserve">                          - Adults</t>
  </si>
  <si>
    <t>Community Affairs</t>
  </si>
  <si>
    <t>Service Strategy &amp; Regulation</t>
  </si>
  <si>
    <t>Support Services</t>
  </si>
  <si>
    <t>CAPITAL FINANCING</t>
  </si>
  <si>
    <t>CONTINGENCY &amp; INFLATION PROVISION</t>
  </si>
  <si>
    <t>CONTRA CAPITAL ASSET CHARGES</t>
  </si>
  <si>
    <t>Financed by :-</t>
  </si>
  <si>
    <t>REVENUE SUPPORT GRANT</t>
  </si>
  <si>
    <t>BUSINESS RATES</t>
  </si>
  <si>
    <t>COUNCIL TAX</t>
  </si>
  <si>
    <t>Footnote :</t>
  </si>
  <si>
    <t>For Salford's services (as detailed above)</t>
  </si>
  <si>
    <t>Loss of Council Tax Benefit Subsidy</t>
  </si>
  <si>
    <t>Greater Manchester Police Authority services</t>
  </si>
  <si>
    <t>Greater Manchester Fire &amp; Civil Defence Authority</t>
  </si>
  <si>
    <t>Arts &amp; Leisure</t>
  </si>
  <si>
    <t>Education</t>
  </si>
  <si>
    <t>Environmental Services</t>
  </si>
  <si>
    <t>Development Services</t>
  </si>
  <si>
    <t>Community &amp; Social Services</t>
  </si>
  <si>
    <t>Debt Financing</t>
  </si>
  <si>
    <t>Precepts from Other Bodies</t>
  </si>
  <si>
    <t>Other</t>
  </si>
  <si>
    <t>Inspection &amp; Support Services</t>
  </si>
  <si>
    <t>Schools Psychological Service</t>
  </si>
  <si>
    <t>2000/01</t>
  </si>
  <si>
    <t>%</t>
  </si>
  <si>
    <t>Bereavement Services</t>
  </si>
  <si>
    <t>Community Committees</t>
  </si>
  <si>
    <t>Central Administration</t>
  </si>
  <si>
    <t>Capitalisation of Highway Maintenance</t>
  </si>
  <si>
    <t>CONTRIBUTION TO RESERVES</t>
  </si>
  <si>
    <t>Collection Fund deficit</t>
  </si>
  <si>
    <t>The Average Council Tax of £684.94 is made up as follows :-</t>
  </si>
  <si>
    <t>Average</t>
  </si>
  <si>
    <t>Negative figures indicate net income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</si>
</sst>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  <numFmt numFmtId="165" formatCode="#,##0;[Red]#,##0"/>
    <numFmt numFmtId="166" formatCode="#,##0_ ;[Red]\-#,##0\ "/>
    <numFmt numFmtId="167" formatCode="0.0"/>
    <numFmt numFmtId="168" formatCode="#,##0_ ;\-#,##0\ 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49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6" fontId="4" fillId="0" borderId="0" xfId="0" applyNumberFormat="1" applyFont="1" applyAlignment="1">
      <alignment horizontal="right"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Sheet2!$A$1:$A$8</c:f>
              <c:strCache>
                <c:ptCount val="8"/>
                <c:pt idx="0">
                  <c:v>Arts &amp; Leisure</c:v>
                </c:pt>
                <c:pt idx="1">
                  <c:v>Education</c:v>
                </c:pt>
                <c:pt idx="2">
                  <c:v>Environmental Services</c:v>
                </c:pt>
                <c:pt idx="3">
                  <c:v>Development Services</c:v>
                </c:pt>
                <c:pt idx="4">
                  <c:v>Community &amp; Social Services</c:v>
                </c:pt>
                <c:pt idx="5">
                  <c:v>Debt Financing</c:v>
                </c:pt>
                <c:pt idx="6">
                  <c:v>Precepts from Other Bodies</c:v>
                </c:pt>
                <c:pt idx="7">
                  <c:v>Other</c:v>
                </c:pt>
              </c:strCache>
            </c:strRef>
          </c:cat>
          <c:val>
            <c:numRef>
              <c:f>Sheet2!$B$1:$B$8</c:f>
              <c:numCache>
                <c:ptCount val="8"/>
                <c:pt idx="0">
                  <c:v>11184780</c:v>
                </c:pt>
                <c:pt idx="1">
                  <c:v>97231500</c:v>
                </c:pt>
                <c:pt idx="2">
                  <c:v>6998890</c:v>
                </c:pt>
                <c:pt idx="3">
                  <c:v>7595520</c:v>
                </c:pt>
                <c:pt idx="4">
                  <c:v>53656890</c:v>
                </c:pt>
                <c:pt idx="5">
                  <c:v>15894000</c:v>
                </c:pt>
                <c:pt idx="6">
                  <c:v>16345000</c:v>
                </c:pt>
                <c:pt idx="7">
                  <c:v>18593420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104775</xdr:rowOff>
    </xdr:from>
    <xdr:to>
      <xdr:col>8</xdr:col>
      <xdr:colOff>95250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1724025" y="428625"/>
        <a:ext cx="44005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>
      <selection activeCell="F116" sqref="F116"/>
    </sheetView>
  </sheetViews>
  <sheetFormatPr defaultColWidth="9.140625" defaultRowHeight="12.75"/>
  <cols>
    <col min="4" max="4" width="18.57421875" style="0" customWidth="1"/>
    <col min="5" max="6" width="14.00390625" style="3" customWidth="1"/>
    <col min="7" max="7" width="10.7109375" style="11" customWidth="1"/>
    <col min="8" max="8" width="12.28125" style="0" customWidth="1"/>
  </cols>
  <sheetData>
    <row r="1" spans="5:8" ht="12.75">
      <c r="E1" s="7" t="s">
        <v>103</v>
      </c>
      <c r="F1" s="8"/>
      <c r="G1" s="10" t="s">
        <v>112</v>
      </c>
      <c r="H1" s="20" t="s">
        <v>0</v>
      </c>
    </row>
    <row r="2" spans="5:8" ht="12.75">
      <c r="E2" s="8" t="s">
        <v>1</v>
      </c>
      <c r="F2" s="8"/>
      <c r="G2" s="10" t="s">
        <v>2</v>
      </c>
      <c r="H2" s="20" t="s">
        <v>3</v>
      </c>
    </row>
    <row r="3" spans="7:8" ht="12.75">
      <c r="G3" s="10" t="s">
        <v>4</v>
      </c>
      <c r="H3" s="20" t="s">
        <v>5</v>
      </c>
    </row>
    <row r="4" spans="5:8" ht="12.75">
      <c r="E4" s="9" t="s">
        <v>6</v>
      </c>
      <c r="F4" s="9" t="s">
        <v>6</v>
      </c>
      <c r="G4" s="10" t="s">
        <v>6</v>
      </c>
      <c r="H4" s="10" t="s">
        <v>104</v>
      </c>
    </row>
    <row r="5" ht="15.75">
      <c r="A5" s="2" t="s">
        <v>7</v>
      </c>
    </row>
    <row r="6" spans="1:8" ht="15">
      <c r="A6" s="1" t="s">
        <v>8</v>
      </c>
      <c r="E6" s="4">
        <v>2435540</v>
      </c>
      <c r="G6" s="11">
        <f>SUM(E6/64065*684.94/1033.26)</f>
        <v>25.200975284204542</v>
      </c>
      <c r="H6" s="19">
        <f>SUM(E6/F15*100)</f>
        <v>18.591908396946565</v>
      </c>
    </row>
    <row r="7" spans="1:8" ht="15">
      <c r="A7" s="1" t="s">
        <v>9</v>
      </c>
      <c r="B7" s="1"/>
      <c r="C7" s="1"/>
      <c r="D7" s="1"/>
      <c r="E7" s="4">
        <v>975620</v>
      </c>
      <c r="G7" s="11">
        <f aca="true" t="shared" si="0" ref="G7:G14">SUM(E7/64065*684.94/1033.26)</f>
        <v>10.09491755699994</v>
      </c>
      <c r="H7" s="19">
        <f>SUM(E7/F15*100)</f>
        <v>7.447480916030534</v>
      </c>
    </row>
    <row r="8" spans="1:8" ht="15">
      <c r="A8" s="1" t="s">
        <v>10</v>
      </c>
      <c r="B8" s="1"/>
      <c r="C8" s="1"/>
      <c r="D8" s="1"/>
      <c r="E8" s="4">
        <v>178660</v>
      </c>
      <c r="G8" s="11">
        <f t="shared" si="0"/>
        <v>1.8486275094131008</v>
      </c>
      <c r="H8" s="19">
        <f>SUM(E8/F15*100)</f>
        <v>1.3638167938931296</v>
      </c>
    </row>
    <row r="9" spans="1:8" ht="15">
      <c r="A9" s="1" t="s">
        <v>11</v>
      </c>
      <c r="B9" s="1"/>
      <c r="C9" s="1"/>
      <c r="D9" s="1"/>
      <c r="E9" s="4">
        <v>3112390</v>
      </c>
      <c r="G9" s="11">
        <f t="shared" si="0"/>
        <v>32.20446531972596</v>
      </c>
      <c r="H9" s="19">
        <f>SUM(E9/F15*100)</f>
        <v>23.758702290076336</v>
      </c>
    </row>
    <row r="10" spans="1:8" ht="15">
      <c r="A10" s="1" t="s">
        <v>12</v>
      </c>
      <c r="B10" s="1"/>
      <c r="C10" s="1"/>
      <c r="D10" s="1"/>
      <c r="E10" s="4">
        <v>2549830</v>
      </c>
      <c r="G10" s="11">
        <f t="shared" si="0"/>
        <v>26.383554697899957</v>
      </c>
      <c r="H10" s="19">
        <f>SUM(E10/F15*100)</f>
        <v>19.464351145038165</v>
      </c>
    </row>
    <row r="11" spans="1:8" ht="15">
      <c r="A11" s="1" t="s">
        <v>13</v>
      </c>
      <c r="B11" s="1"/>
      <c r="C11" s="1"/>
      <c r="D11" s="1"/>
      <c r="E11" s="4">
        <v>560590</v>
      </c>
      <c r="G11" s="11">
        <f t="shared" si="0"/>
        <v>5.80052667358049</v>
      </c>
      <c r="H11" s="19">
        <f>SUM(E11/F15*100)</f>
        <v>4.279312977099236</v>
      </c>
    </row>
    <row r="12" spans="1:8" ht="15">
      <c r="A12" s="1" t="s">
        <v>14</v>
      </c>
      <c r="B12" s="1"/>
      <c r="C12" s="1"/>
      <c r="D12" s="1"/>
      <c r="E12" s="4">
        <v>245400</v>
      </c>
      <c r="G12" s="11">
        <f t="shared" si="0"/>
        <v>2.539198426116506</v>
      </c>
      <c r="H12" s="19">
        <f>SUM(E12/F15*100)</f>
        <v>1.8732824427480916</v>
      </c>
    </row>
    <row r="13" spans="1:8" ht="15">
      <c r="A13" s="1" t="s">
        <v>15</v>
      </c>
      <c r="B13" s="1"/>
      <c r="C13" s="1"/>
      <c r="D13" s="1"/>
      <c r="E13" s="4">
        <v>1291580</v>
      </c>
      <c r="G13" s="21">
        <f t="shared" si="0"/>
        <v>13.364213134488821</v>
      </c>
      <c r="H13" s="23">
        <f>SUM(E13/F15*100)</f>
        <v>9.859389312977099</v>
      </c>
    </row>
    <row r="14" spans="1:8" ht="15.75" thickBot="1">
      <c r="A14" s="1" t="s">
        <v>16</v>
      </c>
      <c r="B14" s="1"/>
      <c r="C14" s="1"/>
      <c r="D14" s="1"/>
      <c r="E14" s="22">
        <v>1750390</v>
      </c>
      <c r="F14" s="24"/>
      <c r="G14" s="25">
        <f t="shared" si="0"/>
        <v>18.111603639323842</v>
      </c>
      <c r="H14" s="26">
        <f>SUM(E14/F15*100)</f>
        <v>13.361755725190841</v>
      </c>
    </row>
    <row r="15" spans="6:8" ht="15">
      <c r="F15" s="4">
        <f>SUM(E6:E14)</f>
        <v>13100000</v>
      </c>
      <c r="G15" s="11">
        <f>SUM(G6:G14)</f>
        <v>135.54808224175315</v>
      </c>
      <c r="H15" s="11">
        <f>SUM(H6:H14)</f>
        <v>100</v>
      </c>
    </row>
    <row r="17" ht="15.75">
      <c r="A17" s="2" t="s">
        <v>17</v>
      </c>
    </row>
    <row r="18" spans="1:8" ht="15">
      <c r="A18" s="1" t="s">
        <v>18</v>
      </c>
      <c r="B18" s="1"/>
      <c r="C18" s="1"/>
      <c r="D18" s="1"/>
      <c r="E18" s="4">
        <v>38213280</v>
      </c>
      <c r="F18" s="4"/>
      <c r="G18" s="11">
        <f aca="true" t="shared" si="1" ref="G18:G34">SUM(E18/64065*684.94/1033.26)</f>
        <v>395.3997572646673</v>
      </c>
      <c r="H18" s="19">
        <f>SUM(E18/F35*100)</f>
        <v>35.75745779840551</v>
      </c>
    </row>
    <row r="19" spans="1:8" ht="15">
      <c r="A19" s="1" t="s">
        <v>19</v>
      </c>
      <c r="B19" s="1"/>
      <c r="C19" s="1"/>
      <c r="D19" s="1"/>
      <c r="E19" s="4">
        <v>1685680</v>
      </c>
      <c r="F19" s="4"/>
      <c r="G19" s="11">
        <f t="shared" si="1"/>
        <v>17.442037501776984</v>
      </c>
      <c r="H19" s="19">
        <f>SUM(E19/F35*100)</f>
        <v>1.5773477561103417</v>
      </c>
    </row>
    <row r="20" spans="1:8" ht="15">
      <c r="A20" s="1" t="s">
        <v>20</v>
      </c>
      <c r="B20" s="1"/>
      <c r="C20" s="1"/>
      <c r="D20" s="1"/>
      <c r="E20" s="4">
        <v>28596330</v>
      </c>
      <c r="F20" s="4"/>
      <c r="G20" s="11">
        <f t="shared" si="1"/>
        <v>295.8914267673522</v>
      </c>
      <c r="H20" s="19">
        <f>SUM(E20/F35*100)</f>
        <v>26.75855260695437</v>
      </c>
    </row>
    <row r="21" spans="1:8" ht="15">
      <c r="A21" s="1" t="s">
        <v>21</v>
      </c>
      <c r="B21" s="1"/>
      <c r="C21" s="1"/>
      <c r="D21" s="1"/>
      <c r="E21" s="4">
        <v>6358450</v>
      </c>
      <c r="F21" s="4"/>
      <c r="G21" s="11">
        <f t="shared" si="1"/>
        <v>65.79203843741034</v>
      </c>
      <c r="H21" s="19">
        <f>SUM(E21/F35*100)</f>
        <v>5.9498165961747205</v>
      </c>
    </row>
    <row r="22" spans="1:8" ht="15">
      <c r="A22" s="1" t="s">
        <v>22</v>
      </c>
      <c r="B22" s="1"/>
      <c r="C22" s="1"/>
      <c r="D22" s="1"/>
      <c r="E22" s="4">
        <v>2502240</v>
      </c>
      <c r="F22" s="4"/>
      <c r="G22" s="11">
        <f t="shared" si="1"/>
        <v>25.89113231363393</v>
      </c>
      <c r="H22" s="19">
        <f>SUM(E22/F35*100)</f>
        <v>2.3414305498371824</v>
      </c>
    </row>
    <row r="23" spans="1:8" ht="15">
      <c r="A23" s="1" t="s">
        <v>23</v>
      </c>
      <c r="B23" s="1"/>
      <c r="C23" s="1"/>
      <c r="D23" s="1"/>
      <c r="E23" s="4">
        <v>877970</v>
      </c>
      <c r="F23" s="4"/>
      <c r="G23" s="11">
        <f t="shared" si="1"/>
        <v>9.084515249297102</v>
      </c>
      <c r="H23" s="19">
        <f>SUM(E23/F35*100)</f>
        <v>0.821546206535165</v>
      </c>
    </row>
    <row r="24" spans="1:8" ht="15">
      <c r="A24" s="1" t="s">
        <v>24</v>
      </c>
      <c r="B24" s="1"/>
      <c r="C24" s="1"/>
      <c r="D24" s="1"/>
      <c r="E24" s="4">
        <v>2486350</v>
      </c>
      <c r="F24" s="4"/>
      <c r="G24" s="11">
        <f t="shared" si="1"/>
        <v>25.726715594029233</v>
      </c>
      <c r="H24" s="19">
        <f>SUM(E24/F35*100)</f>
        <v>2.3265617397162854</v>
      </c>
    </row>
    <row r="25" spans="1:8" ht="15">
      <c r="A25" s="1" t="s">
        <v>25</v>
      </c>
      <c r="B25" s="1"/>
      <c r="C25" s="1"/>
      <c r="D25" s="1"/>
      <c r="E25" s="4">
        <v>3147680</v>
      </c>
      <c r="F25" s="4"/>
      <c r="G25" s="11">
        <f t="shared" si="1"/>
        <v>32.56961736723066</v>
      </c>
      <c r="H25" s="19">
        <f>SUM(E25/F35*100)</f>
        <v>2.945390575289142</v>
      </c>
    </row>
    <row r="26" spans="1:8" ht="15">
      <c r="A26" s="1" t="s">
        <v>26</v>
      </c>
      <c r="B26" s="1"/>
      <c r="C26" s="1"/>
      <c r="D26" s="1"/>
      <c r="E26" s="4">
        <v>321540</v>
      </c>
      <c r="F26" s="4"/>
      <c r="G26" s="11">
        <f t="shared" si="1"/>
        <v>3.327032852214757</v>
      </c>
      <c r="H26" s="19">
        <f>SUM(E26/F35*100)</f>
        <v>0.30087584683909124</v>
      </c>
    </row>
    <row r="27" spans="1:8" ht="15">
      <c r="A27" s="1" t="s">
        <v>27</v>
      </c>
      <c r="B27" s="1"/>
      <c r="C27" s="1"/>
      <c r="D27" s="1"/>
      <c r="E27" s="4">
        <v>1080690</v>
      </c>
      <c r="F27" s="4"/>
      <c r="G27" s="11">
        <f t="shared" si="1"/>
        <v>11.182095954033604</v>
      </c>
      <c r="H27" s="19">
        <f>SUM(E27/F35*100)</f>
        <v>1.011238162967399</v>
      </c>
    </row>
    <row r="28" spans="1:8" ht="15">
      <c r="A28" s="1" t="s">
        <v>28</v>
      </c>
      <c r="B28" s="1"/>
      <c r="C28" s="1"/>
      <c r="D28" s="1"/>
      <c r="E28" s="4">
        <v>7864150</v>
      </c>
      <c r="F28" s="4"/>
      <c r="G28" s="11">
        <f t="shared" si="1"/>
        <v>81.37179014973154</v>
      </c>
      <c r="H28" s="19">
        <f>SUM(E28/F35*100)</f>
        <v>7.358750982520493</v>
      </c>
    </row>
    <row r="29" spans="1:8" ht="15">
      <c r="A29" s="1" t="s">
        <v>101</v>
      </c>
      <c r="B29" s="1"/>
      <c r="C29" s="1"/>
      <c r="D29" s="1"/>
      <c r="E29" s="4">
        <v>978690</v>
      </c>
      <c r="F29" s="4"/>
      <c r="G29" s="11">
        <f t="shared" si="1"/>
        <v>10.126683405281023</v>
      </c>
      <c r="H29" s="19">
        <f>SUM(E29/F35*100)</f>
        <v>0.9157933151177152</v>
      </c>
    </row>
    <row r="30" spans="1:8" ht="15">
      <c r="A30" s="1" t="s">
        <v>102</v>
      </c>
      <c r="B30" s="1"/>
      <c r="C30" s="1"/>
      <c r="D30" s="1"/>
      <c r="E30" s="4">
        <v>405050</v>
      </c>
      <c r="F30" s="4"/>
      <c r="G30" s="11">
        <f t="shared" si="1"/>
        <v>4.191126008551308</v>
      </c>
      <c r="H30" s="19">
        <f>SUM(E30/F35*100)</f>
        <v>0.37901897668151363</v>
      </c>
    </row>
    <row r="31" spans="1:8" ht="15">
      <c r="A31" s="1" t="s">
        <v>29</v>
      </c>
      <c r="B31" s="1"/>
      <c r="C31" s="1"/>
      <c r="D31" s="1"/>
      <c r="E31" s="4">
        <v>777310</v>
      </c>
      <c r="F31" s="4"/>
      <c r="G31" s="11">
        <f t="shared" si="1"/>
        <v>8.042967924224211</v>
      </c>
      <c r="H31" s="19">
        <f>SUM(E31/F35*100)</f>
        <v>0.7273552419807613</v>
      </c>
    </row>
    <row r="32" spans="1:8" ht="15">
      <c r="A32" s="1" t="s">
        <v>30</v>
      </c>
      <c r="B32" s="1"/>
      <c r="C32" s="1"/>
      <c r="D32" s="1"/>
      <c r="E32" s="4">
        <v>374080</v>
      </c>
      <c r="F32" s="4"/>
      <c r="G32" s="11">
        <f t="shared" si="1"/>
        <v>3.870673786640842</v>
      </c>
      <c r="H32" s="19">
        <f>SUM(E32/F35*100)</f>
        <v>0.3500393008197028</v>
      </c>
    </row>
    <row r="33" spans="1:8" ht="15">
      <c r="A33" s="1" t="s">
        <v>31</v>
      </c>
      <c r="B33" s="1"/>
      <c r="C33" s="1"/>
      <c r="D33" s="1"/>
      <c r="E33" s="22">
        <v>2214580</v>
      </c>
      <c r="F33" s="22"/>
      <c r="G33" s="11">
        <f t="shared" si="1"/>
        <v>22.914661982514637</v>
      </c>
      <c r="H33" s="23">
        <f>SUM(E33/F35*100)</f>
        <v>2.0722573642250253</v>
      </c>
    </row>
    <row r="34" spans="1:8" ht="15.75" thickBot="1">
      <c r="A34" s="1" t="s">
        <v>16</v>
      </c>
      <c r="B34" s="1"/>
      <c r="C34" s="1"/>
      <c r="D34" s="1"/>
      <c r="E34" s="22">
        <v>8983930</v>
      </c>
      <c r="F34" s="4"/>
      <c r="G34" s="25">
        <f t="shared" si="1"/>
        <v>92.95835744230179</v>
      </c>
      <c r="H34" s="26">
        <f>SUM(E34/F35*100)</f>
        <v>8.406566979825579</v>
      </c>
    </row>
    <row r="35" spans="1:8" ht="15">
      <c r="A35" s="1"/>
      <c r="B35" s="1"/>
      <c r="C35" s="1"/>
      <c r="D35" s="1"/>
      <c r="E35" s="4"/>
      <c r="F35" s="4">
        <f>SUM(E18:E34)</f>
        <v>106868000</v>
      </c>
      <c r="G35" s="11">
        <f>SUM(G18:G34)</f>
        <v>1105.7826300008912</v>
      </c>
      <c r="H35" s="11">
        <f>SUM(H18:H34)</f>
        <v>99.99999999999999</v>
      </c>
    </row>
    <row r="37" ht="15.75">
      <c r="A37" s="2" t="s">
        <v>32</v>
      </c>
    </row>
    <row r="38" spans="1:8" ht="15">
      <c r="A38" s="1" t="s">
        <v>33</v>
      </c>
      <c r="B38" s="1"/>
      <c r="C38" s="1"/>
      <c r="D38" s="1"/>
      <c r="E38" s="4">
        <v>1062650</v>
      </c>
      <c r="F38" s="4"/>
      <c r="G38" s="11">
        <f aca="true" t="shared" si="2" ref="G38:G47">SUM(E38/64065*684.94/1033.26)</f>
        <v>10.995432793450306</v>
      </c>
      <c r="H38" s="19">
        <f>SUM(E38/F48*100)</f>
        <v>15.246054519368723</v>
      </c>
    </row>
    <row r="39" spans="1:8" ht="15">
      <c r="A39" s="1" t="s">
        <v>34</v>
      </c>
      <c r="B39" s="1"/>
      <c r="C39" s="1"/>
      <c r="D39" s="1"/>
      <c r="E39" s="4">
        <v>2176820</v>
      </c>
      <c r="F39" s="4"/>
      <c r="G39" s="11">
        <f t="shared" si="2"/>
        <v>22.523952395839174</v>
      </c>
      <c r="H39" s="19">
        <f>SUM(E39/F48*100)</f>
        <v>31.231276901004307</v>
      </c>
    </row>
    <row r="40" spans="1:8" ht="15">
      <c r="A40" s="1" t="s">
        <v>35</v>
      </c>
      <c r="B40" s="1"/>
      <c r="C40" s="1"/>
      <c r="D40" s="1"/>
      <c r="E40" s="4">
        <v>1984580</v>
      </c>
      <c r="F40" s="4"/>
      <c r="G40" s="11">
        <f t="shared" si="2"/>
        <v>20.534810156896068</v>
      </c>
      <c r="H40" s="19">
        <f>SUM(E40/F48*100)</f>
        <v>28.473170731707313</v>
      </c>
    </row>
    <row r="41" spans="1:8" ht="15">
      <c r="A41" s="1" t="s">
        <v>36</v>
      </c>
      <c r="B41" s="1"/>
      <c r="C41" s="1"/>
      <c r="D41" s="1"/>
      <c r="E41" s="4">
        <v>58020</v>
      </c>
      <c r="F41" s="4"/>
      <c r="G41" s="11">
        <f t="shared" si="2"/>
        <v>0.6003434909669099</v>
      </c>
      <c r="H41" s="19">
        <f>SUM(E41/F48*100)</f>
        <v>0.8324246771879484</v>
      </c>
    </row>
    <row r="42" spans="1:8" ht="15">
      <c r="A42" s="1" t="s">
        <v>37</v>
      </c>
      <c r="B42" s="1"/>
      <c r="C42" s="1"/>
      <c r="D42" s="1"/>
      <c r="E42" s="4">
        <v>6440</v>
      </c>
      <c r="F42" s="4"/>
      <c r="G42" s="11">
        <f t="shared" si="2"/>
        <v>0.06663585111731987</v>
      </c>
      <c r="H42" s="19">
        <f>SUM(E42/F48*100)</f>
        <v>0.09239598278335724</v>
      </c>
    </row>
    <row r="43" spans="1:8" ht="15">
      <c r="A43" s="1" t="s">
        <v>38</v>
      </c>
      <c r="B43" s="1"/>
      <c r="C43" s="1"/>
      <c r="D43" s="1"/>
      <c r="E43" s="4">
        <v>88130</v>
      </c>
      <c r="F43" s="4"/>
      <c r="G43" s="11">
        <f t="shared" si="2"/>
        <v>0.9118971364859318</v>
      </c>
      <c r="H43" s="19">
        <f>SUM(E43/F48*100)</f>
        <v>1.2644189383070301</v>
      </c>
    </row>
    <row r="44" spans="1:8" ht="15">
      <c r="A44" s="1" t="s">
        <v>105</v>
      </c>
      <c r="B44" s="1"/>
      <c r="C44" s="1"/>
      <c r="D44" s="1"/>
      <c r="E44" s="4">
        <v>252540</v>
      </c>
      <c r="F44" s="4"/>
      <c r="G44" s="11">
        <f t="shared" si="2"/>
        <v>2.6130773045291864</v>
      </c>
      <c r="H44" s="19">
        <f>SUM(E44/F48*100)</f>
        <v>3.623242467718795</v>
      </c>
    </row>
    <row r="45" spans="1:8" ht="15">
      <c r="A45" s="1" t="s">
        <v>39</v>
      </c>
      <c r="B45" s="1"/>
      <c r="C45" s="1"/>
      <c r="D45" s="1"/>
      <c r="E45" s="4">
        <v>1195860</v>
      </c>
      <c r="F45" s="4"/>
      <c r="G45" s="11">
        <f t="shared" si="2"/>
        <v>12.373780887757476</v>
      </c>
      <c r="H45" s="19">
        <f>SUM(E45/F48*100)</f>
        <v>17.157245337159253</v>
      </c>
    </row>
    <row r="46" spans="1:8" ht="15">
      <c r="A46" s="1" t="s">
        <v>40</v>
      </c>
      <c r="B46" s="1"/>
      <c r="C46" s="1"/>
      <c r="D46" s="1"/>
      <c r="E46" s="22">
        <v>7000</v>
      </c>
      <c r="F46" s="22"/>
      <c r="G46" s="11">
        <f t="shared" si="2"/>
        <v>0.07243027295360857</v>
      </c>
      <c r="H46" s="23">
        <f>SUM(E46/F48*100)</f>
        <v>0.10043041606886656</v>
      </c>
    </row>
    <row r="47" spans="1:8" ht="15.75" thickBot="1">
      <c r="A47" s="1" t="s">
        <v>16</v>
      </c>
      <c r="B47" s="1"/>
      <c r="C47" s="1"/>
      <c r="D47" s="1"/>
      <c r="E47" s="5">
        <v>137960</v>
      </c>
      <c r="F47" s="4"/>
      <c r="G47" s="25">
        <f t="shared" si="2"/>
        <v>1.4274972080971198</v>
      </c>
      <c r="H47" s="26">
        <f>SUM(E47/F48*100)</f>
        <v>1.9793400286944047</v>
      </c>
    </row>
    <row r="48" spans="1:8" ht="15">
      <c r="A48" s="1"/>
      <c r="B48" s="1"/>
      <c r="C48" s="1"/>
      <c r="D48" s="1"/>
      <c r="E48" s="4"/>
      <c r="F48" s="4">
        <f>SUM(E38:E47)</f>
        <v>6970000</v>
      </c>
      <c r="G48" s="11">
        <f>SUM(G38:G47)</f>
        <v>72.11985749809311</v>
      </c>
      <c r="H48" s="21">
        <f>SUM(H38:H47)</f>
        <v>100</v>
      </c>
    </row>
    <row r="49" spans="1:8" ht="15">
      <c r="A49" s="1"/>
      <c r="B49" s="1"/>
      <c r="C49" s="1"/>
      <c r="D49" s="1"/>
      <c r="E49" s="4"/>
      <c r="F49" s="4"/>
      <c r="H49" s="21"/>
    </row>
    <row r="50" spans="1:8" ht="15">
      <c r="A50" s="1"/>
      <c r="B50" s="1"/>
      <c r="C50" s="1"/>
      <c r="D50" s="1"/>
      <c r="E50" s="4"/>
      <c r="F50" s="4"/>
      <c r="H50" s="21"/>
    </row>
    <row r="51" spans="1:6" ht="15.75">
      <c r="A51" s="2" t="s">
        <v>41</v>
      </c>
      <c r="B51" s="1"/>
      <c r="C51" s="1"/>
      <c r="D51" s="1"/>
      <c r="E51" s="4"/>
      <c r="F51" s="4"/>
    </row>
    <row r="52" spans="1:8" ht="15">
      <c r="A52" s="1" t="s">
        <v>42</v>
      </c>
      <c r="B52" s="1"/>
      <c r="C52" s="1"/>
      <c r="D52" s="1"/>
      <c r="E52" s="4">
        <v>1634000</v>
      </c>
      <c r="F52" s="4"/>
      <c r="G52" s="11">
        <f aca="true" t="shared" si="3" ref="G52:G59">SUM(E52/64065*684.94/1033.26)</f>
        <v>16.907295143742342</v>
      </c>
      <c r="H52" s="19">
        <f>SUM(E52/F60*100)</f>
        <v>6.340369177113983</v>
      </c>
    </row>
    <row r="53" spans="1:8" ht="15">
      <c r="A53" s="1" t="s">
        <v>43</v>
      </c>
      <c r="B53" s="1"/>
      <c r="C53" s="1"/>
      <c r="D53" s="1"/>
      <c r="E53" s="4">
        <v>500000</v>
      </c>
      <c r="F53" s="4"/>
      <c r="G53" s="11">
        <f t="shared" si="3"/>
        <v>5.173590925257754</v>
      </c>
      <c r="H53" s="19">
        <f>SUM(E53/F60*100)</f>
        <v>1.940137447097302</v>
      </c>
    </row>
    <row r="54" spans="1:8" ht="15">
      <c r="A54" s="1" t="s">
        <v>44</v>
      </c>
      <c r="B54" s="1"/>
      <c r="C54" s="1"/>
      <c r="D54" s="1"/>
      <c r="E54" s="4">
        <v>2918830</v>
      </c>
      <c r="F54" s="4"/>
      <c r="G54" s="11">
        <f t="shared" si="3"/>
        <v>30.201664800740186</v>
      </c>
      <c r="H54" s="19">
        <f>SUM(E54/F60*100)</f>
        <v>11.325862769422038</v>
      </c>
    </row>
    <row r="55" spans="1:8" ht="15">
      <c r="A55" s="1" t="s">
        <v>45</v>
      </c>
      <c r="B55" s="1"/>
      <c r="C55" s="1"/>
      <c r="D55" s="1"/>
      <c r="E55" s="4">
        <v>44892770</v>
      </c>
      <c r="F55" s="4"/>
      <c r="G55" s="11">
        <f t="shared" si="3"/>
        <v>464.5136549633671</v>
      </c>
      <c r="H55" s="19">
        <f>SUM(E55/F60*100)</f>
        <v>174.1962883618527</v>
      </c>
    </row>
    <row r="56" spans="1:8" ht="15">
      <c r="A56" s="1" t="s">
        <v>46</v>
      </c>
      <c r="B56" s="1"/>
      <c r="C56" s="1"/>
      <c r="D56" s="1"/>
      <c r="E56" s="31">
        <v>-41867230</v>
      </c>
      <c r="F56" s="4"/>
      <c r="G56" s="11">
        <f t="shared" si="3"/>
        <v>-433.2078423873585</v>
      </c>
      <c r="H56" s="19">
        <f>SUM(E56/F60*100)</f>
        <v>-162.45636145847115</v>
      </c>
    </row>
    <row r="57" spans="1:8" ht="15">
      <c r="A57" s="1" t="s">
        <v>47</v>
      </c>
      <c r="B57" s="1"/>
      <c r="C57" s="1"/>
      <c r="D57" s="1"/>
      <c r="E57" s="4">
        <v>16715000</v>
      </c>
      <c r="F57" s="4"/>
      <c r="G57" s="11">
        <f t="shared" si="3"/>
        <v>172.95314463136674</v>
      </c>
      <c r="H57" s="19">
        <f>SUM(E57/F60*100)</f>
        <v>64.85879485646281</v>
      </c>
    </row>
    <row r="58" spans="1:8" ht="15">
      <c r="A58" s="1" t="s">
        <v>48</v>
      </c>
      <c r="B58" s="1"/>
      <c r="C58" s="1"/>
      <c r="D58" s="1"/>
      <c r="E58" s="22">
        <v>758000</v>
      </c>
      <c r="F58" s="22"/>
      <c r="G58" s="11">
        <f t="shared" si="3"/>
        <v>7.843163842690756</v>
      </c>
      <c r="H58" s="23">
        <f>SUM(E58/F60*100)</f>
        <v>2.9412483697995104</v>
      </c>
    </row>
    <row r="59" spans="1:8" ht="15.75" thickBot="1">
      <c r="A59" s="1" t="s">
        <v>106</v>
      </c>
      <c r="B59" s="1"/>
      <c r="C59" s="1"/>
      <c r="D59" s="1"/>
      <c r="E59" s="5">
        <v>220000</v>
      </c>
      <c r="F59" s="4"/>
      <c r="G59" s="25">
        <f t="shared" si="3"/>
        <v>2.276380007113412</v>
      </c>
      <c r="H59" s="26">
        <f>SUM(E59/F60*100)</f>
        <v>0.853660476722813</v>
      </c>
    </row>
    <row r="60" spans="1:8" ht="15">
      <c r="A60" s="1"/>
      <c r="B60" s="1"/>
      <c r="C60" s="1"/>
      <c r="D60" s="1"/>
      <c r="E60" s="4"/>
      <c r="F60" s="4">
        <f>SUM(E52:E59)</f>
        <v>25771370</v>
      </c>
      <c r="G60" s="11">
        <f>SUM(G52:G59)</f>
        <v>266.66105192691975</v>
      </c>
      <c r="H60" s="21">
        <f>SUM(H52:H59)</f>
        <v>100</v>
      </c>
    </row>
    <row r="62" spans="1:6" ht="15.75">
      <c r="A62" s="2" t="s">
        <v>49</v>
      </c>
      <c r="B62" s="1"/>
      <c r="C62" s="1"/>
      <c r="D62" s="1"/>
      <c r="E62" s="4"/>
      <c r="F62" s="4"/>
    </row>
    <row r="63" spans="1:8" ht="15">
      <c r="A63" s="1" t="s">
        <v>50</v>
      </c>
      <c r="B63" s="1"/>
      <c r="C63" s="1"/>
      <c r="D63" s="1"/>
      <c r="E63" s="4">
        <v>965530</v>
      </c>
      <c r="F63" s="4"/>
      <c r="G63" s="11">
        <f aca="true" t="shared" si="4" ref="G63:G69">SUM(E63/64065*684.94/1033.26)</f>
        <v>9.99051449212824</v>
      </c>
      <c r="H63" s="19">
        <f>SUM(E63/F70*100)</f>
        <v>15.485645549318363</v>
      </c>
    </row>
    <row r="64" spans="1:8" ht="15">
      <c r="A64" s="1" t="s">
        <v>51</v>
      </c>
      <c r="B64" s="1"/>
      <c r="C64" s="1"/>
      <c r="D64" s="1"/>
      <c r="E64" s="4">
        <v>593040</v>
      </c>
      <c r="F64" s="4"/>
      <c r="G64" s="11">
        <f t="shared" si="4"/>
        <v>6.136292724629718</v>
      </c>
      <c r="H64" s="19">
        <f>SUM(E64/F70*100)</f>
        <v>9.511467522052927</v>
      </c>
    </row>
    <row r="65" spans="1:8" ht="15">
      <c r="A65" s="1" t="s">
        <v>52</v>
      </c>
      <c r="B65" s="1"/>
      <c r="C65" s="1"/>
      <c r="D65" s="1"/>
      <c r="E65" s="4">
        <v>178320</v>
      </c>
      <c r="F65" s="4"/>
      <c r="G65" s="11">
        <f t="shared" si="4"/>
        <v>1.8451094675839257</v>
      </c>
      <c r="H65" s="19">
        <f>SUM(E65/F70*100)</f>
        <v>2.859983961507618</v>
      </c>
    </row>
    <row r="66" spans="1:8" ht="15">
      <c r="A66" s="1" t="s">
        <v>53</v>
      </c>
      <c r="B66" s="1"/>
      <c r="C66" s="1"/>
      <c r="D66" s="1"/>
      <c r="E66" s="4">
        <v>108360</v>
      </c>
      <c r="F66" s="4"/>
      <c r="G66" s="11">
        <f t="shared" si="4"/>
        <v>1.1212206253218606</v>
      </c>
      <c r="H66" s="19">
        <f>SUM(E66/F70*100)</f>
        <v>1.7379310344827585</v>
      </c>
    </row>
    <row r="67" spans="1:8" ht="15">
      <c r="A67" s="1" t="s">
        <v>15</v>
      </c>
      <c r="B67" s="1"/>
      <c r="C67" s="1"/>
      <c r="D67" s="1"/>
      <c r="E67" s="4">
        <v>736350</v>
      </c>
      <c r="F67" s="4"/>
      <c r="G67" s="11">
        <f t="shared" si="4"/>
        <v>7.619147355627095</v>
      </c>
      <c r="H67" s="19">
        <f>SUM(E67/F70*100)</f>
        <v>11.809943865276663</v>
      </c>
    </row>
    <row r="68" spans="1:8" ht="15">
      <c r="A68" s="1" t="s">
        <v>54</v>
      </c>
      <c r="B68" s="1"/>
      <c r="C68" s="1"/>
      <c r="D68" s="1"/>
      <c r="E68" s="22">
        <v>3632560</v>
      </c>
      <c r="F68" s="4"/>
      <c r="G68" s="11">
        <f t="shared" si="4"/>
        <v>37.58675890290862</v>
      </c>
      <c r="H68" s="23">
        <f>SUM(E68/F70*100)</f>
        <v>58.26078588612671</v>
      </c>
    </row>
    <row r="69" spans="1:8" ht="15.75" thickBot="1">
      <c r="A69" s="1" t="s">
        <v>16</v>
      </c>
      <c r="B69" s="1"/>
      <c r="C69" s="1"/>
      <c r="D69" s="1"/>
      <c r="E69" s="5">
        <v>20840</v>
      </c>
      <c r="F69" s="4"/>
      <c r="G69" s="25">
        <f t="shared" si="4"/>
        <v>0.21563526976474318</v>
      </c>
      <c r="H69" s="26">
        <f>SUM(E69/F70*100)</f>
        <v>0.3342421812349639</v>
      </c>
    </row>
    <row r="70" spans="1:8" ht="15">
      <c r="A70" s="1"/>
      <c r="B70" s="1"/>
      <c r="C70" s="1"/>
      <c r="D70" s="1"/>
      <c r="E70" s="4"/>
      <c r="F70" s="4">
        <f>SUM(E63:E69)</f>
        <v>6235000</v>
      </c>
      <c r="G70" s="11">
        <f>SUM(G63:G69)</f>
        <v>64.51467883796421</v>
      </c>
      <c r="H70" s="11">
        <f>SUM(H63:H69)</f>
        <v>100</v>
      </c>
    </row>
    <row r="72" spans="1:6" ht="15.75">
      <c r="A72" s="2" t="s">
        <v>55</v>
      </c>
      <c r="B72" s="1"/>
      <c r="C72" s="1"/>
      <c r="D72" s="1"/>
      <c r="E72" s="4"/>
      <c r="F72" s="4"/>
    </row>
    <row r="73" spans="1:8" ht="15">
      <c r="A73" s="1" t="s">
        <v>56</v>
      </c>
      <c r="B73" s="1"/>
      <c r="C73" s="1"/>
      <c r="D73" s="1"/>
      <c r="E73" s="4">
        <v>89400</v>
      </c>
      <c r="F73" s="4"/>
      <c r="G73" s="11">
        <f aca="true" t="shared" si="5" ref="G73:G79">SUM(E73/64065*684.94/1033.26)</f>
        <v>0.9250380574360865</v>
      </c>
      <c r="H73" s="19">
        <f>SUM(E73/F80*100)</f>
        <v>14.737154443400424</v>
      </c>
    </row>
    <row r="74" spans="1:8" ht="15">
      <c r="A74" s="1" t="s">
        <v>57</v>
      </c>
      <c r="B74" s="1"/>
      <c r="C74" s="1"/>
      <c r="D74" s="1"/>
      <c r="E74" s="4">
        <v>237800</v>
      </c>
      <c r="F74" s="4"/>
      <c r="G74" s="11">
        <f t="shared" si="5"/>
        <v>2.460559844052588</v>
      </c>
      <c r="H74" s="19">
        <f>SUM(E74/F80*100)</f>
        <v>39.200171438933126</v>
      </c>
    </row>
    <row r="75" spans="1:8" ht="15">
      <c r="A75" s="1" t="s">
        <v>58</v>
      </c>
      <c r="B75" s="1"/>
      <c r="C75" s="1"/>
      <c r="D75" s="1"/>
      <c r="E75" s="4">
        <v>231800</v>
      </c>
      <c r="F75" s="4"/>
      <c r="G75" s="11">
        <f t="shared" si="5"/>
        <v>2.398476752949495</v>
      </c>
      <c r="H75" s="19">
        <f>SUM(E75/F80*100)</f>
        <v>38.21110067091967</v>
      </c>
    </row>
    <row r="76" spans="1:8" ht="15">
      <c r="A76" s="1" t="s">
        <v>59</v>
      </c>
      <c r="B76" s="1"/>
      <c r="C76" s="1"/>
      <c r="D76" s="1"/>
      <c r="E76" s="4">
        <v>28440</v>
      </c>
      <c r="F76" s="4"/>
      <c r="G76" s="11">
        <f t="shared" si="5"/>
        <v>0.2942738518286611</v>
      </c>
      <c r="H76" s="19">
        <f>SUM(E76/F80*100)</f>
        <v>4.688195440383759</v>
      </c>
    </row>
    <row r="77" spans="1:8" ht="15">
      <c r="A77" s="1" t="s">
        <v>60</v>
      </c>
      <c r="B77" s="1"/>
      <c r="C77" s="1"/>
      <c r="D77" s="1"/>
      <c r="E77" s="4">
        <v>69360</v>
      </c>
      <c r="F77" s="4"/>
      <c r="G77" s="11">
        <f t="shared" si="5"/>
        <v>0.7176805331517558</v>
      </c>
      <c r="H77" s="19">
        <f>SUM(E77/F80*100)</f>
        <v>11.433658078235498</v>
      </c>
    </row>
    <row r="78" spans="1:8" ht="15">
      <c r="A78" s="1" t="s">
        <v>61</v>
      </c>
      <c r="B78" s="1"/>
      <c r="C78" s="1"/>
      <c r="D78" s="1"/>
      <c r="E78" s="31">
        <v>-78180</v>
      </c>
      <c r="F78" s="4"/>
      <c r="G78" s="11">
        <f t="shared" si="5"/>
        <v>-0.8089426770733026</v>
      </c>
      <c r="H78" s="19">
        <f>SUM(E78/F80*100)</f>
        <v>-12.887592107215271</v>
      </c>
    </row>
    <row r="79" spans="1:8" ht="15.75" thickBot="1">
      <c r="A79" s="1" t="s">
        <v>16</v>
      </c>
      <c r="B79" s="1"/>
      <c r="C79" s="1"/>
      <c r="D79" s="1"/>
      <c r="E79" s="5">
        <v>28010</v>
      </c>
      <c r="F79" s="4"/>
      <c r="G79" s="25">
        <f t="shared" si="5"/>
        <v>0.2898245636329394</v>
      </c>
      <c r="H79" s="26">
        <f>SUM(E79/F80*100)</f>
        <v>4.617312035342795</v>
      </c>
    </row>
    <row r="80" spans="1:8" ht="15">
      <c r="A80" s="1"/>
      <c r="B80" s="1"/>
      <c r="C80" s="1"/>
      <c r="D80" s="1"/>
      <c r="E80" s="4"/>
      <c r="F80" s="4">
        <f>SUM(E73:E79)</f>
        <v>606630</v>
      </c>
      <c r="G80" s="11">
        <f>SUM(G73:G79)</f>
        <v>6.276910925978225</v>
      </c>
      <c r="H80" s="11">
        <f>SUM(H73:H79)</f>
        <v>100</v>
      </c>
    </row>
    <row r="81" spans="1:8" ht="15">
      <c r="A81" s="1"/>
      <c r="B81" s="1"/>
      <c r="C81" s="1"/>
      <c r="D81" s="1"/>
      <c r="E81" s="4"/>
      <c r="F81" s="4"/>
      <c r="H81" s="11"/>
    </row>
    <row r="82" spans="1:8" ht="15.75">
      <c r="A82" s="2" t="s">
        <v>62</v>
      </c>
      <c r="B82" s="1"/>
      <c r="C82" s="1"/>
      <c r="D82" s="1"/>
      <c r="E82" s="4"/>
      <c r="F82" s="31">
        <v>-1146000</v>
      </c>
      <c r="G82" s="11">
        <f>SUM(F82/64065*684.94/1033.26)</f>
        <v>-11.857870400690773</v>
      </c>
      <c r="H82" s="11">
        <v>100</v>
      </c>
    </row>
    <row r="84" spans="1:6" ht="15.75">
      <c r="A84" s="2" t="s">
        <v>63</v>
      </c>
      <c r="B84" s="1"/>
      <c r="C84" s="1"/>
      <c r="D84" s="1"/>
      <c r="E84" s="4"/>
      <c r="F84" s="4"/>
    </row>
    <row r="85" spans="1:8" ht="15">
      <c r="A85" s="1" t="s">
        <v>64</v>
      </c>
      <c r="B85" s="1"/>
      <c r="C85" s="1"/>
      <c r="D85" s="1"/>
      <c r="E85" s="31">
        <v>-829500</v>
      </c>
      <c r="F85" s="4"/>
      <c r="G85" s="11">
        <f aca="true" t="shared" si="6" ref="G85:G95">SUM(E85/64065*684.94/1033.26)</f>
        <v>-8.582987345002614</v>
      </c>
      <c r="H85" s="19">
        <f>SUM(E85/F96*100)</f>
        <v>-4.700515668385561</v>
      </c>
    </row>
    <row r="86" spans="1:8" ht="15">
      <c r="A86" s="1" t="s">
        <v>65</v>
      </c>
      <c r="B86" s="1"/>
      <c r="C86" s="1"/>
      <c r="D86" s="1"/>
      <c r="E86" s="31">
        <v>-2654360</v>
      </c>
      <c r="F86" s="4"/>
      <c r="G86" s="11">
        <f t="shared" si="6"/>
        <v>-27.46514561673435</v>
      </c>
      <c r="H86" s="19">
        <f>SUM(E86/F96*100)</f>
        <v>-15.041423471411571</v>
      </c>
    </row>
    <row r="87" spans="1:8" ht="15">
      <c r="A87" s="1" t="s">
        <v>66</v>
      </c>
      <c r="B87" s="1"/>
      <c r="C87" s="1"/>
      <c r="D87" s="1"/>
      <c r="E87" s="31">
        <v>-24040</v>
      </c>
      <c r="F87" s="4"/>
      <c r="G87" s="11">
        <f t="shared" si="6"/>
        <v>-0.24874625168639286</v>
      </c>
      <c r="H87" s="19">
        <f>SUM(E87/F96*100)</f>
        <v>-0.1362271207570692</v>
      </c>
    </row>
    <row r="88" spans="1:8" ht="15">
      <c r="A88" s="1" t="s">
        <v>107</v>
      </c>
      <c r="B88" s="1"/>
      <c r="C88" s="1"/>
      <c r="D88" s="1"/>
      <c r="E88" s="27">
        <v>497610</v>
      </c>
      <c r="F88" s="4"/>
      <c r="G88" s="11">
        <f t="shared" si="6"/>
        <v>5.148861160635022</v>
      </c>
      <c r="H88" s="19">
        <f>SUM(E88/F96*100)</f>
        <v>2.8197993993313313</v>
      </c>
    </row>
    <row r="89" spans="1:8" ht="15">
      <c r="A89" s="1" t="s">
        <v>67</v>
      </c>
      <c r="B89" s="1"/>
      <c r="C89" s="1"/>
      <c r="D89" s="1"/>
      <c r="E89" s="4">
        <v>33560</v>
      </c>
      <c r="F89" s="4"/>
      <c r="G89" s="11">
        <f t="shared" si="6"/>
        <v>0.3472514229033005</v>
      </c>
      <c r="H89" s="19">
        <f>SUM(E89/F96*100)</f>
        <v>0.1901739672465575</v>
      </c>
    </row>
    <row r="90" spans="1:8" ht="15">
      <c r="A90" s="1" t="s">
        <v>68</v>
      </c>
      <c r="B90" s="1"/>
      <c r="C90" s="1"/>
      <c r="D90" s="1"/>
      <c r="E90" s="4">
        <v>1148930</v>
      </c>
      <c r="F90" s="4"/>
      <c r="G90" s="11">
        <f t="shared" si="6"/>
        <v>11.888187643512783</v>
      </c>
      <c r="H90" s="19">
        <f>SUM(E90/F96*100)</f>
        <v>6.510625035416785</v>
      </c>
    </row>
    <row r="91" spans="1:8" ht="15">
      <c r="A91" s="1" t="s">
        <v>69</v>
      </c>
      <c r="B91" s="1"/>
      <c r="C91" s="1"/>
      <c r="D91" s="1"/>
      <c r="E91" s="4">
        <v>2308770</v>
      </c>
      <c r="F91" s="4"/>
      <c r="G91" s="11">
        <f t="shared" si="6"/>
        <v>23.88926304101469</v>
      </c>
      <c r="H91" s="19">
        <f>SUM(E91/F96*100)</f>
        <v>13.08307361024537</v>
      </c>
    </row>
    <row r="92" spans="1:8" ht="15">
      <c r="A92" s="1" t="s">
        <v>16</v>
      </c>
      <c r="B92" s="1"/>
      <c r="C92" s="1"/>
      <c r="D92" s="1"/>
      <c r="E92" s="4">
        <v>15108430</v>
      </c>
      <c r="F92" s="4"/>
      <c r="G92" s="11">
        <f t="shared" si="6"/>
        <v>156.329672685784</v>
      </c>
      <c r="H92" s="19">
        <f>SUM(E92/F96*100)</f>
        <v>85.61472204907349</v>
      </c>
    </row>
    <row r="93" spans="1:8" ht="15">
      <c r="A93" s="1" t="s">
        <v>70</v>
      </c>
      <c r="B93" s="1"/>
      <c r="C93" s="1"/>
      <c r="D93" s="1"/>
      <c r="E93" s="4">
        <v>6117650</v>
      </c>
      <c r="F93" s="4"/>
      <c r="G93" s="11">
        <f t="shared" si="6"/>
        <v>63.300437047806206</v>
      </c>
      <c r="H93" s="19">
        <f>SUM(E93/F96*100)</f>
        <v>34.666798889329634</v>
      </c>
    </row>
    <row r="94" spans="1:8" ht="15">
      <c r="A94" s="1" t="s">
        <v>71</v>
      </c>
      <c r="B94" s="1"/>
      <c r="C94" s="1"/>
      <c r="D94" s="1"/>
      <c r="E94" s="32">
        <v>-114050</v>
      </c>
      <c r="F94" s="4"/>
      <c r="G94" s="11">
        <f t="shared" si="6"/>
        <v>-1.1800960900512938</v>
      </c>
      <c r="H94" s="23">
        <f>SUM(E94/F96*100)</f>
        <v>-0.6462854876182921</v>
      </c>
    </row>
    <row r="95" spans="1:8" ht="15.75" thickBot="1">
      <c r="A95" s="1" t="s">
        <v>108</v>
      </c>
      <c r="B95" s="1"/>
      <c r="C95" s="1"/>
      <c r="D95" s="1"/>
      <c r="E95" s="33">
        <v>-3946000</v>
      </c>
      <c r="F95" s="4"/>
      <c r="G95" s="25">
        <f t="shared" si="6"/>
        <v>-40.8299795821342</v>
      </c>
      <c r="H95" s="26">
        <f>SUM(E95/F96*100)</f>
        <v>-22.360741202470674</v>
      </c>
    </row>
    <row r="96" spans="1:8" ht="15">
      <c r="A96" s="1"/>
      <c r="B96" s="1"/>
      <c r="C96" s="1"/>
      <c r="D96" s="1"/>
      <c r="E96" s="4"/>
      <c r="F96" s="4">
        <f>SUM(E85:E95)</f>
        <v>17647000</v>
      </c>
      <c r="G96" s="11">
        <f>SUM(G85:G94)</f>
        <v>223.42669769818136</v>
      </c>
      <c r="H96" s="11">
        <f>SUM(H85:H95)</f>
        <v>100</v>
      </c>
    </row>
    <row r="98" spans="1:6" ht="15.75">
      <c r="A98" s="2" t="s">
        <v>72</v>
      </c>
      <c r="B98" s="1"/>
      <c r="C98" s="1"/>
      <c r="D98" s="1"/>
      <c r="E98" s="4"/>
      <c r="F98" s="4"/>
    </row>
    <row r="99" spans="1:8" ht="15">
      <c r="A99" s="1" t="s">
        <v>73</v>
      </c>
      <c r="B99" s="1"/>
      <c r="C99" s="1"/>
      <c r="D99" s="1"/>
      <c r="E99" s="4">
        <v>6675380</v>
      </c>
      <c r="F99" s="4"/>
      <c r="G99" s="11">
        <f aca="true" t="shared" si="7" ref="G99:G107">SUM(E99/64065*684.94/1033.26)</f>
        <v>69.07137078129422</v>
      </c>
      <c r="H99" s="19">
        <f>SUM(E99/F108*100)</f>
        <v>10.698410154497083</v>
      </c>
    </row>
    <row r="100" spans="1:8" ht="15">
      <c r="A100" s="1" t="s">
        <v>74</v>
      </c>
      <c r="B100" s="1"/>
      <c r="C100" s="1"/>
      <c r="D100" s="1"/>
      <c r="E100" s="4">
        <v>7164110</v>
      </c>
      <c r="F100" s="4"/>
      <c r="G100" s="11">
        <f t="shared" si="7"/>
        <v>74.12834896709667</v>
      </c>
      <c r="H100" s="19">
        <f>SUM(E100/F108*100)</f>
        <v>11.48168151804603</v>
      </c>
    </row>
    <row r="101" spans="1:8" ht="15">
      <c r="A101" s="1" t="s">
        <v>75</v>
      </c>
      <c r="B101" s="1"/>
      <c r="C101" s="1"/>
      <c r="D101" s="1"/>
      <c r="E101" s="4">
        <v>10637680</v>
      </c>
      <c r="F101" s="4"/>
      <c r="G101" s="11">
        <f t="shared" si="7"/>
        <v>110.07000942759181</v>
      </c>
      <c r="H101" s="19">
        <f>SUM(E101/F108*100)</f>
        <v>17.048656965190077</v>
      </c>
    </row>
    <row r="102" spans="1:8" ht="15">
      <c r="A102" s="1" t="s">
        <v>76</v>
      </c>
      <c r="B102" s="1"/>
      <c r="C102" s="1"/>
      <c r="D102" s="1"/>
      <c r="E102" s="4">
        <v>26739090</v>
      </c>
      <c r="F102" s="4"/>
      <c r="G102" s="11">
        <f t="shared" si="7"/>
        <v>276.67422674730074</v>
      </c>
      <c r="H102" s="19">
        <f>SUM(E102/F108*100)</f>
        <v>42.85385281107763</v>
      </c>
    </row>
    <row r="103" spans="1:8" ht="15">
      <c r="A103" s="1" t="s">
        <v>77</v>
      </c>
      <c r="B103" s="1"/>
      <c r="C103" s="1"/>
      <c r="D103" s="1"/>
      <c r="E103" s="4">
        <v>5034260</v>
      </c>
      <c r="F103" s="4"/>
      <c r="G103" s="11">
        <f t="shared" si="7"/>
        <v>52.09040370277621</v>
      </c>
      <c r="H103" s="19">
        <f>SUM(E103/F108*100)</f>
        <v>8.068241553945764</v>
      </c>
    </row>
    <row r="104" spans="1:8" ht="15">
      <c r="A104" s="1" t="s">
        <v>78</v>
      </c>
      <c r="B104" s="1"/>
      <c r="C104" s="1"/>
      <c r="D104" s="1"/>
      <c r="E104" s="4">
        <v>1376550</v>
      </c>
      <c r="F104" s="4"/>
      <c r="G104" s="11">
        <f t="shared" si="7"/>
        <v>14.243413176327124</v>
      </c>
      <c r="H104" s="19">
        <f>SUM(E104/F108*100)</f>
        <v>2.206151035322777</v>
      </c>
    </row>
    <row r="105" spans="1:8" ht="15">
      <c r="A105" s="1" t="s">
        <v>79</v>
      </c>
      <c r="B105" s="1"/>
      <c r="C105" s="1"/>
      <c r="D105" s="1"/>
      <c r="E105" s="4">
        <v>442570</v>
      </c>
      <c r="F105" s="4"/>
      <c r="G105" s="11">
        <f t="shared" si="7"/>
        <v>4.579352271582649</v>
      </c>
      <c r="H105" s="19">
        <f>SUM(E105/F108*100)</f>
        <v>0.7092922623245079</v>
      </c>
    </row>
    <row r="106" spans="1:8" ht="15">
      <c r="A106" s="1" t="s">
        <v>80</v>
      </c>
      <c r="B106" s="1"/>
      <c r="C106" s="1"/>
      <c r="D106" s="1"/>
      <c r="E106" s="22">
        <v>1768410</v>
      </c>
      <c r="F106" s="4"/>
      <c r="G106" s="11">
        <f t="shared" si="7"/>
        <v>18.298059856270132</v>
      </c>
      <c r="H106" s="23">
        <f>SUM(E106/F108*100)</f>
        <v>2.8341720623116866</v>
      </c>
    </row>
    <row r="107" spans="1:8" ht="15.75" thickBot="1">
      <c r="A107" s="1" t="s">
        <v>16</v>
      </c>
      <c r="B107" s="1"/>
      <c r="C107" s="1"/>
      <c r="D107" s="1"/>
      <c r="E107" s="22">
        <v>2557950</v>
      </c>
      <c r="F107" s="4"/>
      <c r="G107" s="25">
        <f t="shared" si="7"/>
        <v>26.467573814526144</v>
      </c>
      <c r="H107" s="26">
        <f>SUM(E107/F108*100)</f>
        <v>4.0995416372844415</v>
      </c>
    </row>
    <row r="108" spans="1:8" ht="15">
      <c r="A108" s="1"/>
      <c r="B108" s="1"/>
      <c r="C108" s="1"/>
      <c r="D108" s="1"/>
      <c r="E108" s="4"/>
      <c r="F108" s="4">
        <f>SUM(E99:E107)</f>
        <v>62396000</v>
      </c>
      <c r="G108" s="11">
        <f>SUM(G99:G107)</f>
        <v>645.6227587447657</v>
      </c>
      <c r="H108" s="11">
        <f>SUM(H99:H107)</f>
        <v>100</v>
      </c>
    </row>
    <row r="110" spans="1:8" ht="15.75">
      <c r="A110" s="2" t="s">
        <v>81</v>
      </c>
      <c r="B110" s="1"/>
      <c r="C110" s="1"/>
      <c r="D110" s="1"/>
      <c r="E110" s="4"/>
      <c r="F110" s="4">
        <v>16893000</v>
      </c>
      <c r="G110" s="11">
        <f>SUM(F110/64065*684.94/1033.26)</f>
        <v>174.7949430007585</v>
      </c>
      <c r="H110" s="11">
        <v>100</v>
      </c>
    </row>
    <row r="111" spans="1:8" ht="15">
      <c r="A111" s="1"/>
      <c r="B111" s="1"/>
      <c r="C111" s="1"/>
      <c r="D111" s="1"/>
      <c r="E111" s="4"/>
      <c r="F111" s="4"/>
      <c r="H111" s="11"/>
    </row>
    <row r="112" spans="1:8" ht="15.75">
      <c r="A112" s="2" t="s">
        <v>82</v>
      </c>
      <c r="B112" s="1"/>
      <c r="C112" s="1"/>
      <c r="D112" s="1"/>
      <c r="E112" s="4"/>
      <c r="F112" s="4">
        <v>5927300</v>
      </c>
      <c r="G112" s="11">
        <f>SUM(F112/64065*684.94/1033.26)</f>
        <v>61.330850982560584</v>
      </c>
      <c r="H112" s="11">
        <v>100</v>
      </c>
    </row>
    <row r="113" spans="1:8" ht="15.75">
      <c r="A113" s="2"/>
      <c r="B113" s="1"/>
      <c r="C113" s="1"/>
      <c r="D113" s="1"/>
      <c r="E113" s="4"/>
      <c r="F113" s="4"/>
      <c r="H113" s="11"/>
    </row>
    <row r="114" spans="1:8" ht="15.75">
      <c r="A114" s="2" t="s">
        <v>109</v>
      </c>
      <c r="B114" s="1"/>
      <c r="C114" s="1"/>
      <c r="D114" s="1"/>
      <c r="E114" s="4"/>
      <c r="F114" s="4">
        <v>2000000</v>
      </c>
      <c r="G114" s="11">
        <f>SUM(F114/64065*684.94/1033.26)</f>
        <v>20.694363701031016</v>
      </c>
      <c r="H114" s="11">
        <v>100</v>
      </c>
    </row>
    <row r="115" spans="1:8" ht="15.75">
      <c r="A115" s="2"/>
      <c r="B115" s="1"/>
      <c r="C115" s="1"/>
      <c r="D115" s="1"/>
      <c r="E115" s="4"/>
      <c r="F115" s="4"/>
      <c r="H115" s="11"/>
    </row>
    <row r="116" spans="1:8" ht="15.75">
      <c r="A116" s="2" t="s">
        <v>83</v>
      </c>
      <c r="B116" s="1"/>
      <c r="C116" s="1"/>
      <c r="D116" s="1"/>
      <c r="E116" s="4"/>
      <c r="F116" s="31">
        <v>-29168300</v>
      </c>
      <c r="G116" s="11">
        <f>SUM(F116/64065*684.94/1033.26)</f>
        <v>-301.80970437039156</v>
      </c>
      <c r="H116" s="11">
        <v>100</v>
      </c>
    </row>
    <row r="117" ht="13.5" thickBot="1"/>
    <row r="118" spans="6:7" ht="16.5" thickBot="1">
      <c r="F118" s="6">
        <f>SUM(F15:F116)</f>
        <v>234100000</v>
      </c>
      <c r="G118" s="28">
        <f>SUM(F118/64065*684.94/1033.26)</f>
        <v>2422.2752712056804</v>
      </c>
    </row>
    <row r="120" spans="1:7" ht="15.75">
      <c r="A120" s="13" t="s">
        <v>84</v>
      </c>
      <c r="B120" s="1"/>
      <c r="C120" s="1"/>
      <c r="D120" s="1"/>
      <c r="E120" s="4"/>
      <c r="F120" s="4"/>
      <c r="G120" s="14"/>
    </row>
    <row r="121" spans="1:7" ht="15">
      <c r="A121" s="1"/>
      <c r="B121" s="1"/>
      <c r="C121" s="1"/>
      <c r="D121" s="1"/>
      <c r="E121" s="4"/>
      <c r="F121" s="4"/>
      <c r="G121" s="14"/>
    </row>
    <row r="122" spans="1:7" ht="15.75">
      <c r="A122" s="2" t="s">
        <v>85</v>
      </c>
      <c r="B122" s="1"/>
      <c r="C122" s="1"/>
      <c r="D122" s="1"/>
      <c r="E122" s="4"/>
      <c r="F122" s="15">
        <v>111658000</v>
      </c>
      <c r="G122" s="29">
        <f>SUM(F122/64065*684.94/1033.26)</f>
        <v>1155.3456310648608</v>
      </c>
    </row>
    <row r="123" spans="1:7" ht="15.75">
      <c r="A123" s="1"/>
      <c r="B123" s="1"/>
      <c r="C123" s="1"/>
      <c r="D123" s="1"/>
      <c r="E123" s="4"/>
      <c r="F123" s="15"/>
      <c r="G123" s="16"/>
    </row>
    <row r="124" spans="1:7" ht="15.75">
      <c r="A124" s="2" t="s">
        <v>86</v>
      </c>
      <c r="B124" s="1"/>
      <c r="C124" s="1"/>
      <c r="D124" s="1"/>
      <c r="E124" s="4"/>
      <c r="F124" s="15">
        <v>62888000</v>
      </c>
      <c r="G124" s="29">
        <f>SUM(F124/64065*684.94/1033.26)</f>
        <v>650.7135722152193</v>
      </c>
    </row>
    <row r="125" spans="1:7" ht="15.75">
      <c r="A125" s="1"/>
      <c r="B125" s="1"/>
      <c r="C125" s="1"/>
      <c r="D125" s="1"/>
      <c r="E125" s="4"/>
      <c r="F125" s="15"/>
      <c r="G125" s="16"/>
    </row>
    <row r="126" spans="1:7" ht="15.75">
      <c r="A126" s="2" t="s">
        <v>87</v>
      </c>
      <c r="B126" s="1"/>
      <c r="C126" s="1"/>
      <c r="D126" s="1"/>
      <c r="E126" s="4"/>
      <c r="F126" s="15">
        <v>59554000</v>
      </c>
      <c r="G126" s="29">
        <f>SUM(F126/64065*684.94/1033.26)</f>
        <v>616.2160679256007</v>
      </c>
    </row>
    <row r="127" spans="1:7" ht="16.5" thickBot="1">
      <c r="A127" s="1"/>
      <c r="B127" s="1"/>
      <c r="C127" s="1"/>
      <c r="D127" s="1"/>
      <c r="E127" s="4"/>
      <c r="F127" s="15"/>
      <c r="G127" s="14"/>
    </row>
    <row r="128" spans="1:7" ht="16.5" thickBot="1">
      <c r="A128" s="1"/>
      <c r="B128" s="1"/>
      <c r="C128" s="1"/>
      <c r="D128" s="1"/>
      <c r="E128" s="4"/>
      <c r="F128" s="6">
        <f>SUM(F122:F126)</f>
        <v>234100000</v>
      </c>
      <c r="G128" s="28">
        <f>SUM(F128/64065*684.94/1033.26)</f>
        <v>2422.2752712056804</v>
      </c>
    </row>
    <row r="130" ht="12.75">
      <c r="A130" s="12" t="s">
        <v>88</v>
      </c>
    </row>
    <row r="132" ht="12.75">
      <c r="A132" t="s">
        <v>111</v>
      </c>
    </row>
    <row r="134" spans="1:7" ht="12.75">
      <c r="A134" t="s">
        <v>89</v>
      </c>
      <c r="F134" s="3">
        <v>59554000</v>
      </c>
      <c r="G134" s="30">
        <f>SUM(F134/64065*684.94/1033.26)</f>
        <v>616.2160679256007</v>
      </c>
    </row>
    <row r="135" spans="1:7" ht="12.75">
      <c r="A135" t="s">
        <v>90</v>
      </c>
      <c r="F135" s="3">
        <v>215000</v>
      </c>
      <c r="G135" s="30">
        <f>SUM(F135/64065*684.94/1033.26)</f>
        <v>2.2246440978608346</v>
      </c>
    </row>
    <row r="136" spans="1:7" ht="12.75">
      <c r="A136" t="s">
        <v>110</v>
      </c>
      <c r="F136" s="3">
        <v>500000</v>
      </c>
      <c r="G136" s="30">
        <f>SUM(F136/64065*684.94/1033.26)</f>
        <v>5.173590925257754</v>
      </c>
    </row>
    <row r="137" spans="1:7" ht="12.75">
      <c r="A137" t="s">
        <v>91</v>
      </c>
      <c r="F137" s="3">
        <v>4018000</v>
      </c>
      <c r="G137" s="30">
        <f>SUM(F137/64065*684.94/1033.26)</f>
        <v>41.57497667537132</v>
      </c>
    </row>
    <row r="138" spans="1:7" ht="13.5" thickBot="1">
      <c r="A138" t="s">
        <v>92</v>
      </c>
      <c r="F138" s="3">
        <v>1908000</v>
      </c>
      <c r="G138" s="30">
        <f>SUM(F138/64065*684.94/1033.26)</f>
        <v>19.742422970783593</v>
      </c>
    </row>
    <row r="139" spans="6:7" ht="13.5" thickBot="1">
      <c r="F139" s="18">
        <f>SUM(F134:F138)</f>
        <v>66195000</v>
      </c>
      <c r="G139" s="17">
        <v>684.94</v>
      </c>
    </row>
    <row r="141" ht="12.75">
      <c r="A141" t="s">
        <v>113</v>
      </c>
    </row>
  </sheetData>
  <printOptions horizontalCentered="1"/>
  <pageMargins left="0.35433070866141736" right="0.35433070866141736" top="0.7874015748031497" bottom="0.7874015748031497" header="0.5118110236220472" footer="0.5118110236220472"/>
  <pageSetup firstPageNumber="6" useFirstPageNumber="1" horizontalDpi="300" verticalDpi="300" orientation="portrait" paperSize="9" r:id="rId1"/>
  <headerFooter alignWithMargins="0">
    <oddHeader>&amp;C&amp;"Times New Roman,Bold"&amp;12&amp;EANALYSIS OF 2000/01 REVENUE BUDGET&amp;R&amp;"Times New Roman,Bold"&amp;UAPPENDIX 1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E3" sqref="E3"/>
    </sheetView>
  </sheetViews>
  <sheetFormatPr defaultColWidth="9.140625" defaultRowHeight="12.75"/>
  <cols>
    <col min="1" max="1" width="25.57421875" style="0" bestFit="1" customWidth="1"/>
    <col min="2" max="2" width="10.00390625" style="0" bestFit="1" customWidth="1"/>
  </cols>
  <sheetData>
    <row r="1" spans="1:2" ht="12.75">
      <c r="A1" t="s">
        <v>93</v>
      </c>
      <c r="B1">
        <v>11184780</v>
      </c>
    </row>
    <row r="2" spans="1:2" ht="12.75">
      <c r="A2" t="s">
        <v>94</v>
      </c>
      <c r="B2">
        <v>97231500</v>
      </c>
    </row>
    <row r="3" spans="1:2" ht="12.75">
      <c r="A3" t="s">
        <v>95</v>
      </c>
      <c r="B3">
        <v>6998890</v>
      </c>
    </row>
    <row r="4" spans="1:2" ht="12.75">
      <c r="A4" t="s">
        <v>96</v>
      </c>
      <c r="B4">
        <v>7595520</v>
      </c>
    </row>
    <row r="5" spans="1:2" ht="12.75">
      <c r="A5" t="s">
        <v>97</v>
      </c>
      <c r="B5">
        <v>53656890</v>
      </c>
    </row>
    <row r="6" spans="1:2" ht="12.75">
      <c r="A6" t="s">
        <v>98</v>
      </c>
      <c r="B6">
        <v>15894000</v>
      </c>
    </row>
    <row r="7" spans="1:2" ht="12.75">
      <c r="A7" t="s">
        <v>99</v>
      </c>
      <c r="B7">
        <v>16345000</v>
      </c>
    </row>
    <row r="8" spans="1:2" ht="12.75">
      <c r="A8" t="s">
        <v>100</v>
      </c>
      <c r="B8">
        <v>18593420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TREASURY</dc:creator>
  <cp:keywords/>
  <dc:description/>
  <cp:lastModifiedBy>IT Services Dept</cp:lastModifiedBy>
  <cp:lastPrinted>2000-09-06T12:35:34Z</cp:lastPrinted>
  <dcterms:created xsi:type="dcterms:W3CDTF">1999-08-31T11:14:39Z</dcterms:created>
  <dcterms:modified xsi:type="dcterms:W3CDTF">2001-06-01T10:24:58Z</dcterms:modified>
  <cp:category/>
  <cp:version/>
  <cp:contentType/>
  <cp:contentStatus/>
</cp:coreProperties>
</file>