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ENDIX 3 " sheetId="1" r:id="rId1"/>
    <sheet name="APPENDIX 2" sheetId="2" r:id="rId2"/>
    <sheet name="APPENDIX 1" sheetId="3" r:id="rId3"/>
  </sheets>
  <definedNames/>
  <calcPr fullCalcOnLoad="1"/>
</workbook>
</file>

<file path=xl/sharedStrings.xml><?xml version="1.0" encoding="utf-8"?>
<sst xmlns="http://schemas.openxmlformats.org/spreadsheetml/2006/main" count="278" uniqueCount="56">
  <si>
    <t>Guideline</t>
  </si>
  <si>
    <t>Rent</t>
  </si>
  <si>
    <t>Formula</t>
  </si>
  <si>
    <t>Limit</t>
  </si>
  <si>
    <t>Actual</t>
  </si>
  <si>
    <t>Year</t>
  </si>
  <si>
    <t>Now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</si>
  <si>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</si>
  <si>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</si>
  <si>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</si>
  <si>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</si>
  <si>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</si>
  <si>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</si>
  <si>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</si>
  <si>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</si>
  <si>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</si>
  <si>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</si>
  <si>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2001/02</t>
  </si>
  <si>
    <t>2002/03</t>
  </si>
  <si>
    <t>2003/04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</si>
  <si>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</si>
  <si>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</si>
  <si>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</si>
  <si>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</si>
  <si>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</si>
  <si>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</si>
  <si>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</si>
  <si>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</si>
  <si>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Average</t>
  </si>
  <si>
    <t>for Year</t>
  </si>
  <si>
    <t>Starting Point</t>
  </si>
  <si>
    <t>£</t>
  </si>
  <si>
    <t>inflation + 2%</t>
  </si>
  <si>
    <t>inflation + 1%</t>
  </si>
  <si>
    <t>inflation + 1.5%</t>
  </si>
  <si>
    <t>plus 10% diff</t>
  </si>
  <si>
    <t>plus 20% diff</t>
  </si>
  <si>
    <t>plus 30% diff</t>
  </si>
  <si>
    <t>plus 40% diff</t>
  </si>
  <si>
    <t>plus 50% diff</t>
  </si>
  <si>
    <t>plus 60% diff</t>
  </si>
  <si>
    <t>plus 70% diff</t>
  </si>
  <si>
    <t>plus 80% diff</t>
  </si>
  <si>
    <t>plus 90% diff</t>
  </si>
  <si>
    <t>plus 100% diff</t>
  </si>
  <si>
    <t>(Exemplification based on 52 weeks)</t>
  </si>
  <si>
    <t>OPTIONS 1+2</t>
  </si>
  <si>
    <t>Rent Review Options</t>
  </si>
  <si>
    <t xml:space="preserve"> at March</t>
  </si>
  <si>
    <t>Autumn</t>
  </si>
  <si>
    <t>Increase</t>
  </si>
  <si>
    <t>Introduction of Property Specific Rent Rebate Subsidy Limitation</t>
  </si>
  <si>
    <t>)</t>
  </si>
  <si>
    <t>OPTION 3</t>
  </si>
  <si>
    <t>April</t>
  </si>
  <si>
    <t>OPTION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</si>
</sst>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Comic Sans MS"/>
      <family val="4"/>
    </font>
    <font>
      <u val="single"/>
      <sz val="10"/>
      <name val="Comic Sans MS"/>
      <family val="4"/>
    </font>
    <font>
      <u val="single"/>
      <sz val="1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10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14.57421875" style="1" customWidth="1"/>
    <col min="2" max="2" width="6.7109375" style="1" customWidth="1"/>
    <col min="3" max="3" width="7.421875" style="2" customWidth="1"/>
    <col min="4" max="4" width="8.57421875" style="2" customWidth="1"/>
    <col min="5" max="5" width="8.7109375" style="1" customWidth="1"/>
    <col min="6" max="6" width="9.28125" style="1" customWidth="1"/>
    <col min="7" max="7" width="8.28125" style="1" customWidth="1"/>
    <col min="8" max="8" width="1.421875" style="1" customWidth="1"/>
    <col min="9" max="9" width="8.28125" style="1" customWidth="1"/>
    <col min="10" max="10" width="1.421875" style="1" customWidth="1"/>
    <col min="11" max="11" width="8.421875" style="1" customWidth="1"/>
    <col min="12" max="16384" width="9.140625" style="1" customWidth="1"/>
  </cols>
  <sheetData>
    <row r="1" spans="1:12" ht="16.5">
      <c r="A1" s="11" t="s">
        <v>47</v>
      </c>
      <c r="L1" s="13" t="s">
        <v>55</v>
      </c>
    </row>
    <row r="3" spans="3:13" s="3" customFormat="1" ht="15">
      <c r="C3" s="16" t="s">
        <v>5</v>
      </c>
      <c r="D3" s="16"/>
      <c r="E3" s="3" t="s">
        <v>2</v>
      </c>
      <c r="F3" s="3" t="s">
        <v>0</v>
      </c>
      <c r="G3" s="3" t="s">
        <v>3</v>
      </c>
      <c r="I3" s="3" t="s">
        <v>28</v>
      </c>
      <c r="K3" s="3" t="s">
        <v>49</v>
      </c>
      <c r="L3" s="3" t="s">
        <v>54</v>
      </c>
      <c r="M3" s="3" t="s">
        <v>4</v>
      </c>
    </row>
    <row r="4" spans="5:13" s="3" customFormat="1" ht="15">
      <c r="E4" s="3" t="s">
        <v>1</v>
      </c>
      <c r="F4" s="3" t="s">
        <v>1</v>
      </c>
      <c r="G4" s="3" t="s">
        <v>1</v>
      </c>
      <c r="I4" s="3" t="s">
        <v>1</v>
      </c>
      <c r="K4" s="3" t="s">
        <v>1</v>
      </c>
      <c r="L4" s="3" t="s">
        <v>1</v>
      </c>
      <c r="M4" s="3" t="s">
        <v>1</v>
      </c>
    </row>
    <row r="5" spans="9:13" ht="15">
      <c r="I5" s="3" t="s">
        <v>29</v>
      </c>
      <c r="J5" s="3"/>
      <c r="K5" s="3" t="s">
        <v>50</v>
      </c>
      <c r="L5" s="4" t="s">
        <v>50</v>
      </c>
      <c r="M5" s="4" t="s">
        <v>48</v>
      </c>
    </row>
    <row r="6" spans="5:13" ht="15">
      <c r="E6" s="3" t="s">
        <v>31</v>
      </c>
      <c r="F6" s="3" t="s">
        <v>31</v>
      </c>
      <c r="G6" s="3" t="s">
        <v>31</v>
      </c>
      <c r="H6" s="3"/>
      <c r="I6" s="3" t="s">
        <v>31</v>
      </c>
      <c r="J6" s="3"/>
      <c r="K6" s="3" t="s">
        <v>31</v>
      </c>
      <c r="L6" s="3" t="s">
        <v>31</v>
      </c>
      <c r="M6" s="3" t="s">
        <v>31</v>
      </c>
    </row>
    <row r="7" spans="9:12" ht="15">
      <c r="I7" s="3"/>
      <c r="J7" s="3"/>
      <c r="K7" s="3"/>
      <c r="L7" s="4"/>
    </row>
    <row r="8" spans="1:13" ht="15">
      <c r="A8" s="5" t="s">
        <v>30</v>
      </c>
      <c r="E8" s="6">
        <v>40.23</v>
      </c>
      <c r="F8" s="6">
        <v>36.7</v>
      </c>
      <c r="G8" s="6">
        <v>45.41</v>
      </c>
      <c r="H8" s="6"/>
      <c r="I8" s="6">
        <v>45.15</v>
      </c>
      <c r="J8" s="6"/>
      <c r="K8" s="6"/>
      <c r="L8" s="7"/>
      <c r="M8" s="7">
        <v>45.9</v>
      </c>
    </row>
    <row r="9" spans="1:13" ht="15">
      <c r="A9" s="1" t="s">
        <v>32</v>
      </c>
      <c r="B9" s="8">
        <v>0.045</v>
      </c>
      <c r="E9" s="9">
        <f>E8*0.045</f>
        <v>1.8103499999999997</v>
      </c>
      <c r="F9" s="9"/>
      <c r="G9" s="9"/>
      <c r="H9" s="9"/>
      <c r="I9" s="9"/>
      <c r="J9" s="9"/>
      <c r="K9" s="9"/>
      <c r="L9" s="10"/>
      <c r="M9" s="10"/>
    </row>
    <row r="10" spans="3:13" ht="15">
      <c r="C10" s="2" t="s">
        <v>6</v>
      </c>
      <c r="D10" s="2" t="s">
        <v>17</v>
      </c>
      <c r="E10" s="6">
        <f>SUM(E8:E9)</f>
        <v>42.04035</v>
      </c>
      <c r="F10" s="6">
        <f>SUM(F8:F9)</f>
        <v>36.7</v>
      </c>
      <c r="G10" s="6">
        <f>SUM(G8:G9)</f>
        <v>45.41</v>
      </c>
      <c r="H10" s="6"/>
      <c r="I10" s="6">
        <f>SUM(I8:I9)</f>
        <v>45.15</v>
      </c>
      <c r="J10" s="6"/>
      <c r="K10" s="6"/>
      <c r="L10" s="6"/>
      <c r="M10" s="6">
        <f>SUM(M8:M9)</f>
        <v>45.9</v>
      </c>
    </row>
    <row r="11" spans="1:13" ht="15">
      <c r="A11" s="1" t="s">
        <v>33</v>
      </c>
      <c r="B11" s="8">
        <v>0.035</v>
      </c>
      <c r="E11" s="6">
        <f>E10*0.035</f>
        <v>1.47141225</v>
      </c>
      <c r="F11" s="6">
        <f>F10*0.035</f>
        <v>1.2845000000000002</v>
      </c>
      <c r="G11" s="6">
        <f>G10*0.035</f>
        <v>1.58935</v>
      </c>
      <c r="H11" s="6"/>
      <c r="I11" s="6"/>
      <c r="J11" s="6"/>
      <c r="K11" s="6">
        <v>1.62</v>
      </c>
      <c r="L11" s="6"/>
      <c r="M11" s="6"/>
    </row>
    <row r="12" spans="1:13" ht="15">
      <c r="A12" s="1" t="s">
        <v>35</v>
      </c>
      <c r="E12" s="9"/>
      <c r="F12" s="9">
        <f>(E13-(F10+F11))*0.1</f>
        <v>0.5527262249999992</v>
      </c>
      <c r="G12" s="9">
        <f>(E13-(G10+G11))*0.1</f>
        <v>-0.3487587750000003</v>
      </c>
      <c r="H12" s="9"/>
      <c r="I12" s="9"/>
      <c r="J12" s="9"/>
      <c r="K12" s="9"/>
      <c r="L12" s="9"/>
      <c r="M12" s="9"/>
    </row>
    <row r="13" spans="3:13" ht="15">
      <c r="C13" s="2" t="s">
        <v>7</v>
      </c>
      <c r="D13" s="2" t="s">
        <v>18</v>
      </c>
      <c r="E13" s="6">
        <f>SUM(E10:E12)</f>
        <v>43.51176225</v>
      </c>
      <c r="F13" s="6">
        <f>SUM(F10:F12)</f>
        <v>38.537226225000005</v>
      </c>
      <c r="G13" s="6">
        <f>SUM(G10:G12)</f>
        <v>46.650591225</v>
      </c>
      <c r="H13" s="6"/>
      <c r="I13" s="6">
        <f>M10+I11</f>
        <v>45.9</v>
      </c>
      <c r="J13" s="6"/>
      <c r="K13" s="6"/>
      <c r="L13" s="6"/>
      <c r="M13" s="6">
        <f>M10+K11</f>
        <v>47.519999999999996</v>
      </c>
    </row>
    <row r="14" spans="1:13" ht="15">
      <c r="A14" s="1" t="s">
        <v>34</v>
      </c>
      <c r="B14" s="8">
        <v>0.04</v>
      </c>
      <c r="E14" s="6">
        <f>E13*0.04</f>
        <v>1.7404704899999999</v>
      </c>
      <c r="F14" s="6">
        <f>F13*0.04</f>
        <v>1.5414890490000002</v>
      </c>
      <c r="G14" s="6">
        <f>G13*0.04</f>
        <v>1.866023649</v>
      </c>
      <c r="H14" s="6" t="s">
        <v>52</v>
      </c>
      <c r="I14" s="6">
        <v>2.25</v>
      </c>
      <c r="J14" s="6" t="s">
        <v>52</v>
      </c>
      <c r="K14" s="6"/>
      <c r="L14" s="6">
        <v>0.63</v>
      </c>
      <c r="M14" s="6"/>
    </row>
    <row r="15" spans="1:13" ht="15">
      <c r="A15" s="1" t="s">
        <v>36</v>
      </c>
      <c r="E15" s="9"/>
      <c r="F15" s="9">
        <f>F12*1.04</f>
        <v>0.5748352739999992</v>
      </c>
      <c r="G15" s="9">
        <f>G12*1.04</f>
        <v>-0.3627091260000003</v>
      </c>
      <c r="H15" s="9" t="s">
        <v>52</v>
      </c>
      <c r="I15" s="9"/>
      <c r="J15" s="9" t="s">
        <v>52</v>
      </c>
      <c r="K15" s="9"/>
      <c r="L15" s="9"/>
      <c r="M15" s="9"/>
    </row>
    <row r="16" spans="3:13" ht="15">
      <c r="C16" s="2" t="s">
        <v>8</v>
      </c>
      <c r="D16" s="2" t="s">
        <v>19</v>
      </c>
      <c r="E16" s="6">
        <f>SUM(E13:E15)</f>
        <v>45.25223274</v>
      </c>
      <c r="F16" s="6">
        <f>SUM(F13:F15)</f>
        <v>40.653550548000005</v>
      </c>
      <c r="G16" s="6">
        <f>SUM(G13:G15)</f>
        <v>48.153905748</v>
      </c>
      <c r="H16" s="6"/>
      <c r="I16" s="6">
        <f>M13+I14</f>
        <v>49.769999999999996</v>
      </c>
      <c r="J16" s="6"/>
      <c r="K16" s="6"/>
      <c r="L16" s="6"/>
      <c r="M16" s="6">
        <f>M13+L14</f>
        <v>48.15</v>
      </c>
    </row>
    <row r="17" spans="1:13" ht="15">
      <c r="A17" s="17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>
      <c r="A18" s="1" t="s">
        <v>34</v>
      </c>
      <c r="B18" s="8">
        <v>0.04</v>
      </c>
      <c r="E18" s="6">
        <f>E16*0.04</f>
        <v>1.8100893096</v>
      </c>
      <c r="F18" s="6">
        <f>F16*0.04</f>
        <v>1.6261420219200002</v>
      </c>
      <c r="G18" s="6">
        <f>G16*0.04</f>
        <v>1.9261562299200001</v>
      </c>
      <c r="H18" s="6"/>
      <c r="I18" s="14"/>
      <c r="J18" s="6" t="s">
        <v>52</v>
      </c>
      <c r="K18" s="6"/>
      <c r="L18" s="6">
        <v>1.55</v>
      </c>
      <c r="M18" s="6"/>
    </row>
    <row r="19" spans="1:13" ht="15">
      <c r="A19" s="1" t="s">
        <v>37</v>
      </c>
      <c r="E19" s="9"/>
      <c r="F19" s="9">
        <f>F15*1.04</f>
        <v>0.5978286849599992</v>
      </c>
      <c r="G19" s="9">
        <f>G15*1.04</f>
        <v>-0.37721749104000035</v>
      </c>
      <c r="H19" s="9"/>
      <c r="I19" s="15"/>
      <c r="J19" s="9" t="s">
        <v>52</v>
      </c>
      <c r="K19" s="9"/>
      <c r="L19" s="9"/>
      <c r="M19" s="9"/>
    </row>
    <row r="20" spans="3:13" ht="15">
      <c r="C20" s="2" t="s">
        <v>9</v>
      </c>
      <c r="D20" s="2" t="s">
        <v>27</v>
      </c>
      <c r="E20" s="6">
        <f>SUM(E16:E19)</f>
        <v>47.0623220496</v>
      </c>
      <c r="F20" s="6">
        <f>SUM(F16:F19)</f>
        <v>42.87752125488001</v>
      </c>
      <c r="G20" s="6">
        <f>SUM(G16:G19)</f>
        <v>49.70284448688</v>
      </c>
      <c r="H20" s="6"/>
      <c r="I20" s="14"/>
      <c r="J20" s="6"/>
      <c r="K20" s="6"/>
      <c r="L20" s="6"/>
      <c r="M20" s="6">
        <f>M16+L18</f>
        <v>49.699999999999996</v>
      </c>
    </row>
    <row r="21" spans="1:13" ht="15">
      <c r="A21" s="1" t="s">
        <v>34</v>
      </c>
      <c r="B21" s="8">
        <v>0.04</v>
      </c>
      <c r="E21" s="6">
        <f>E20*0.04</f>
        <v>1.8824928819839999</v>
      </c>
      <c r="F21" s="6">
        <f>F20*0.04</f>
        <v>1.7151008501952003</v>
      </c>
      <c r="G21" s="6">
        <f>G20*0.04</f>
        <v>1.9881137794752</v>
      </c>
      <c r="H21" s="6"/>
      <c r="I21" s="14"/>
      <c r="J21" s="6" t="s">
        <v>52</v>
      </c>
      <c r="K21" s="6"/>
      <c r="L21" s="6">
        <v>1.6</v>
      </c>
      <c r="M21" s="6"/>
    </row>
    <row r="22" spans="1:13" ht="15">
      <c r="A22" s="1" t="s">
        <v>38</v>
      </c>
      <c r="B22" s="8"/>
      <c r="E22" s="9"/>
      <c r="F22" s="9">
        <f>F19*1.04</f>
        <v>0.6217418323583992</v>
      </c>
      <c r="G22" s="9">
        <f>G19*1.04</f>
        <v>-0.3923061906816004</v>
      </c>
      <c r="H22" s="9"/>
      <c r="I22" s="15"/>
      <c r="J22" s="9" t="s">
        <v>52</v>
      </c>
      <c r="K22" s="9"/>
      <c r="L22" s="9"/>
      <c r="M22" s="9"/>
    </row>
    <row r="23" spans="3:13" ht="15">
      <c r="C23" s="2" t="s">
        <v>10</v>
      </c>
      <c r="D23" s="2" t="s">
        <v>26</v>
      </c>
      <c r="E23" s="6">
        <f>SUM(E20:E22)</f>
        <v>48.944814931584</v>
      </c>
      <c r="F23" s="6">
        <f>SUM(F20:F22)</f>
        <v>45.2143639374336</v>
      </c>
      <c r="G23" s="6">
        <f>SUM(G20:G22)</f>
        <v>51.298652075673594</v>
      </c>
      <c r="H23" s="6"/>
      <c r="I23" s="14"/>
      <c r="J23" s="6"/>
      <c r="K23" s="6"/>
      <c r="L23" s="6"/>
      <c r="M23" s="6">
        <f>M20+L21</f>
        <v>51.3</v>
      </c>
    </row>
    <row r="24" spans="1:13" ht="15">
      <c r="A24" s="1" t="s">
        <v>34</v>
      </c>
      <c r="B24" s="8">
        <v>0.04</v>
      </c>
      <c r="E24" s="6">
        <f>E23*0.04</f>
        <v>1.95779259726336</v>
      </c>
      <c r="F24" s="6">
        <f>F23*0.04</f>
        <v>1.8085745574973442</v>
      </c>
      <c r="G24" s="6">
        <f>G23*0.04</f>
        <v>2.0519460830269436</v>
      </c>
      <c r="H24" s="6"/>
      <c r="I24" s="14"/>
      <c r="J24" s="6" t="s">
        <v>52</v>
      </c>
      <c r="K24" s="6"/>
      <c r="L24" s="6">
        <v>1.64</v>
      </c>
      <c r="M24" s="6"/>
    </row>
    <row r="25" spans="1:13" ht="15">
      <c r="A25" s="1" t="s">
        <v>39</v>
      </c>
      <c r="B25" s="8"/>
      <c r="E25" s="9"/>
      <c r="F25" s="9">
        <f>F22*1.04</f>
        <v>0.6466115056527352</v>
      </c>
      <c r="G25" s="9">
        <f>G22*1.04</f>
        <v>-0.4079984383088644</v>
      </c>
      <c r="H25" s="9"/>
      <c r="I25" s="15"/>
      <c r="J25" s="9" t="s">
        <v>52</v>
      </c>
      <c r="K25" s="9"/>
      <c r="L25" s="9"/>
      <c r="M25" s="9"/>
    </row>
    <row r="26" spans="3:13" ht="15">
      <c r="C26" s="2" t="s">
        <v>11</v>
      </c>
      <c r="D26" s="2" t="s">
        <v>25</v>
      </c>
      <c r="E26" s="6">
        <f>SUM(E23:E25)</f>
        <v>50.902607528847355</v>
      </c>
      <c r="F26" s="6">
        <f>SUM(F23:F25)</f>
        <v>47.66955000058368</v>
      </c>
      <c r="G26" s="6">
        <f>SUM(G23:G25)</f>
        <v>52.94259972039167</v>
      </c>
      <c r="H26" s="6"/>
      <c r="I26" s="14"/>
      <c r="J26" s="6"/>
      <c r="K26" s="6"/>
      <c r="L26" s="6"/>
      <c r="M26" s="6">
        <f>M23+L24</f>
        <v>52.94</v>
      </c>
    </row>
    <row r="27" spans="1:13" ht="15">
      <c r="A27" s="1" t="s">
        <v>34</v>
      </c>
      <c r="B27" s="8">
        <v>0.04</v>
      </c>
      <c r="E27" s="6">
        <f>E26*0.04</f>
        <v>2.036104301153894</v>
      </c>
      <c r="F27" s="6">
        <f>F26*0.04</f>
        <v>1.9067820000233473</v>
      </c>
      <c r="G27" s="6">
        <f>G26*0.04</f>
        <v>2.117703988815667</v>
      </c>
      <c r="H27" s="6"/>
      <c r="I27" s="14"/>
      <c r="J27" s="6" t="s">
        <v>52</v>
      </c>
      <c r="K27" s="6"/>
      <c r="L27" s="6">
        <v>1.7</v>
      </c>
      <c r="M27" s="6"/>
    </row>
    <row r="28" spans="1:13" ht="15">
      <c r="A28" s="1" t="s">
        <v>40</v>
      </c>
      <c r="B28" s="8"/>
      <c r="E28" s="9"/>
      <c r="F28" s="9">
        <f>F25*1.04</f>
        <v>0.6724759658788446</v>
      </c>
      <c r="G28" s="9">
        <f>G25*1.04</f>
        <v>-0.424318375841219</v>
      </c>
      <c r="H28" s="9"/>
      <c r="I28" s="15"/>
      <c r="J28" s="9" t="s">
        <v>52</v>
      </c>
      <c r="K28" s="9"/>
      <c r="L28" s="9"/>
      <c r="M28" s="9"/>
    </row>
    <row r="29" spans="3:13" ht="15">
      <c r="C29" s="2" t="s">
        <v>12</v>
      </c>
      <c r="D29" s="2" t="s">
        <v>24</v>
      </c>
      <c r="E29" s="6">
        <f>SUM(E26:E28)</f>
        <v>52.938711830001246</v>
      </c>
      <c r="F29" s="6">
        <f>SUM(F26:F28)</f>
        <v>50.24880796648588</v>
      </c>
      <c r="G29" s="6">
        <f>SUM(G26:G28)</f>
        <v>54.63598533336612</v>
      </c>
      <c r="H29" s="6"/>
      <c r="I29" s="14"/>
      <c r="J29" s="6"/>
      <c r="K29" s="6"/>
      <c r="L29" s="6"/>
      <c r="M29" s="6">
        <f>M26+L27</f>
        <v>54.64</v>
      </c>
    </row>
    <row r="30" spans="1:13" ht="15">
      <c r="A30" s="1" t="s">
        <v>34</v>
      </c>
      <c r="B30" s="8">
        <v>0.04</v>
      </c>
      <c r="E30" s="6">
        <f>E29*0.04</f>
        <v>2.11754847320005</v>
      </c>
      <c r="F30" s="6">
        <f>F29*0.04</f>
        <v>2.009952318659435</v>
      </c>
      <c r="G30" s="6">
        <f>G29*0.04</f>
        <v>2.185439413334645</v>
      </c>
      <c r="H30" s="6"/>
      <c r="I30" s="14"/>
      <c r="J30" s="6" t="s">
        <v>52</v>
      </c>
      <c r="K30" s="6"/>
      <c r="L30" s="6">
        <v>1.74</v>
      </c>
      <c r="M30" s="6"/>
    </row>
    <row r="31" spans="1:13" ht="15">
      <c r="A31" s="1" t="s">
        <v>41</v>
      </c>
      <c r="B31" s="8"/>
      <c r="E31" s="9"/>
      <c r="F31" s="9">
        <f>F28*1.04</f>
        <v>0.6993750045139985</v>
      </c>
      <c r="G31" s="9">
        <f>G28*1.04</f>
        <v>-0.4412911108748678</v>
      </c>
      <c r="H31" s="9"/>
      <c r="I31" s="15"/>
      <c r="J31" s="9" t="s">
        <v>52</v>
      </c>
      <c r="K31" s="9"/>
      <c r="L31" s="9"/>
      <c r="M31" s="9"/>
    </row>
    <row r="32" spans="3:13" ht="15">
      <c r="C32" s="2" t="s">
        <v>13</v>
      </c>
      <c r="D32" s="2" t="s">
        <v>23</v>
      </c>
      <c r="E32" s="6">
        <f>SUM(E29:E31)</f>
        <v>55.0562603032013</v>
      </c>
      <c r="F32" s="6">
        <f>SUM(F29:F31)</f>
        <v>52.95813528965931</v>
      </c>
      <c r="G32" s="6">
        <f>SUM(G29:G31)</f>
        <v>56.3801336358259</v>
      </c>
      <c r="H32" s="6"/>
      <c r="I32" s="14"/>
      <c r="J32" s="6"/>
      <c r="K32" s="6"/>
      <c r="L32" s="6"/>
      <c r="M32" s="6">
        <f>M29+L30</f>
        <v>56.38</v>
      </c>
    </row>
    <row r="33" spans="1:13" ht="15">
      <c r="A33" s="1" t="s">
        <v>34</v>
      </c>
      <c r="B33" s="8">
        <v>0.04</v>
      </c>
      <c r="E33" s="6">
        <f>E32*0.04</f>
        <v>2.202250412128052</v>
      </c>
      <c r="F33" s="6">
        <f>F32*0.04</f>
        <v>2.1183254115863726</v>
      </c>
      <c r="G33" s="6">
        <f>G32*0.04</f>
        <v>2.255205345433036</v>
      </c>
      <c r="H33" s="6"/>
      <c r="I33" s="14"/>
      <c r="J33" s="6" t="s">
        <v>52</v>
      </c>
      <c r="K33" s="6"/>
      <c r="L33" s="6">
        <v>1.8</v>
      </c>
      <c r="M33" s="6"/>
    </row>
    <row r="34" spans="1:13" ht="15">
      <c r="A34" s="1" t="s">
        <v>42</v>
      </c>
      <c r="B34" s="8"/>
      <c r="E34" s="9"/>
      <c r="F34" s="9">
        <f>F31*1.04</f>
        <v>0.7273500046945585</v>
      </c>
      <c r="G34" s="9">
        <f>G31*1.04</f>
        <v>-0.4589427553098625</v>
      </c>
      <c r="H34" s="9"/>
      <c r="I34" s="15"/>
      <c r="J34" s="9" t="s">
        <v>52</v>
      </c>
      <c r="K34" s="9"/>
      <c r="L34" s="9"/>
      <c r="M34" s="9"/>
    </row>
    <row r="35" spans="3:13" ht="15">
      <c r="C35" s="2" t="s">
        <v>14</v>
      </c>
      <c r="D35" s="2" t="s">
        <v>22</v>
      </c>
      <c r="E35" s="6">
        <f>SUM(E32:E34)</f>
        <v>57.25851071532935</v>
      </c>
      <c r="F35" s="6">
        <f>SUM(F32:F34)</f>
        <v>55.803810705940236</v>
      </c>
      <c r="G35" s="6">
        <f>SUM(G32:G34)</f>
        <v>58.17639622594907</v>
      </c>
      <c r="H35" s="6"/>
      <c r="I35" s="14"/>
      <c r="J35" s="6"/>
      <c r="K35" s="6"/>
      <c r="L35" s="6"/>
      <c r="M35" s="6">
        <f>M32+L33</f>
        <v>58.18</v>
      </c>
    </row>
    <row r="36" spans="1:13" ht="15">
      <c r="A36" s="1" t="s">
        <v>34</v>
      </c>
      <c r="B36" s="8">
        <v>0.04</v>
      </c>
      <c r="E36" s="6">
        <f>E35*0.04</f>
        <v>2.290340428613174</v>
      </c>
      <c r="F36" s="6">
        <f>F35*0.04</f>
        <v>2.2321524282376095</v>
      </c>
      <c r="G36" s="6">
        <f>G35*0.04</f>
        <v>2.3270558490379627</v>
      </c>
      <c r="H36" s="6"/>
      <c r="I36" s="14"/>
      <c r="J36" s="6" t="s">
        <v>52</v>
      </c>
      <c r="K36" s="6"/>
      <c r="L36" s="6">
        <v>1.85</v>
      </c>
      <c r="M36" s="6"/>
    </row>
    <row r="37" spans="1:13" ht="15">
      <c r="A37" s="1" t="s">
        <v>43</v>
      </c>
      <c r="B37" s="8"/>
      <c r="E37" s="9"/>
      <c r="F37" s="9">
        <f>F34*1.04</f>
        <v>0.7564440048823409</v>
      </c>
      <c r="G37" s="9">
        <f>G34*1.04</f>
        <v>-0.477300465522257</v>
      </c>
      <c r="H37" s="9"/>
      <c r="I37" s="15"/>
      <c r="J37" s="9" t="s">
        <v>52</v>
      </c>
      <c r="K37" s="9"/>
      <c r="L37" s="9"/>
      <c r="M37" s="9"/>
    </row>
    <row r="38" spans="3:13" ht="15">
      <c r="C38" s="2" t="s">
        <v>15</v>
      </c>
      <c r="D38" s="2" t="s">
        <v>21</v>
      </c>
      <c r="E38" s="6">
        <f>SUM(E35:E37)</f>
        <v>59.54885114394253</v>
      </c>
      <c r="F38" s="6">
        <f>SUM(F35:F37)</f>
        <v>58.79240713906019</v>
      </c>
      <c r="G38" s="6">
        <f>SUM(G35:G37)</f>
        <v>60.026151609464776</v>
      </c>
      <c r="H38" s="6"/>
      <c r="I38" s="14"/>
      <c r="J38" s="6"/>
      <c r="K38" s="6"/>
      <c r="L38" s="6"/>
      <c r="M38" s="6">
        <f>M35+L36</f>
        <v>60.03</v>
      </c>
    </row>
    <row r="39" spans="1:13" ht="15">
      <c r="A39" s="1" t="s">
        <v>34</v>
      </c>
      <c r="B39" s="8">
        <v>0.04</v>
      </c>
      <c r="E39" s="6">
        <f>E38*0.04</f>
        <v>2.381954045757701</v>
      </c>
      <c r="F39" s="6">
        <f>F38*0.04</f>
        <v>2.3516962855624075</v>
      </c>
      <c r="G39" s="6">
        <f>G38*0.04</f>
        <v>2.401046064378591</v>
      </c>
      <c r="H39" s="6"/>
      <c r="I39" s="14"/>
      <c r="J39" s="6" t="s">
        <v>52</v>
      </c>
      <c r="K39" s="6"/>
      <c r="L39" s="6">
        <v>1.9</v>
      </c>
      <c r="M39" s="6"/>
    </row>
    <row r="40" spans="1:13" ht="15">
      <c r="A40" s="1" t="s">
        <v>44</v>
      </c>
      <c r="B40" s="8"/>
      <c r="E40" s="9"/>
      <c r="F40" s="9">
        <f>F37*1.04</f>
        <v>0.7867017650776346</v>
      </c>
      <c r="G40" s="9">
        <f>G37*1.04</f>
        <v>-0.4963924841431473</v>
      </c>
      <c r="H40" s="9"/>
      <c r="I40" s="15"/>
      <c r="J40" s="9" t="s">
        <v>52</v>
      </c>
      <c r="K40" s="9"/>
      <c r="L40" s="9"/>
      <c r="M40" s="9"/>
    </row>
    <row r="41" spans="3:13" ht="15">
      <c r="C41" s="2" t="s">
        <v>16</v>
      </c>
      <c r="D41" s="2" t="s">
        <v>20</v>
      </c>
      <c r="E41" s="6">
        <f>SUM(E38:E40)</f>
        <v>61.93080518970023</v>
      </c>
      <c r="F41" s="6">
        <f>SUM(F38:F40)</f>
        <v>61.93080518970023</v>
      </c>
      <c r="G41" s="6">
        <f>SUM(G38:G40)</f>
        <v>61.930805189700216</v>
      </c>
      <c r="H41" s="6"/>
      <c r="I41" s="14"/>
      <c r="J41" s="6"/>
      <c r="K41" s="6"/>
      <c r="L41" s="6"/>
      <c r="M41" s="6">
        <f>M38+L39</f>
        <v>61.93</v>
      </c>
    </row>
    <row r="42" spans="5:11" ht="15">
      <c r="E42" s="6"/>
      <c r="F42" s="6"/>
      <c r="G42" s="6"/>
      <c r="H42" s="6"/>
      <c r="I42" s="6"/>
      <c r="J42" s="6"/>
      <c r="K42" s="6"/>
    </row>
    <row r="43" spans="5:11" ht="15">
      <c r="E43" s="6"/>
      <c r="F43" s="6"/>
      <c r="G43" s="6"/>
      <c r="H43" s="6"/>
      <c r="I43" s="6"/>
      <c r="J43" s="6"/>
      <c r="K43" s="6"/>
    </row>
    <row r="44" spans="5:11" ht="15">
      <c r="E44" s="6"/>
      <c r="G44" s="12" t="s">
        <v>45</v>
      </c>
      <c r="H44" s="6"/>
      <c r="I44" s="6"/>
      <c r="J44" s="6"/>
      <c r="K44" s="6"/>
    </row>
    <row r="45" spans="5:11" ht="15">
      <c r="E45" s="6"/>
      <c r="F45" s="6"/>
      <c r="G45" s="6"/>
      <c r="H45" s="6"/>
      <c r="I45" s="6"/>
      <c r="J45" s="6"/>
      <c r="K45" s="6"/>
    </row>
    <row r="46" spans="1:11" ht="15">
      <c r="A46" s="13"/>
      <c r="E46" s="6"/>
      <c r="F46" s="6"/>
      <c r="G46" s="6"/>
      <c r="H46" s="6"/>
      <c r="I46" s="6"/>
      <c r="J46" s="6"/>
      <c r="K46" s="6"/>
    </row>
    <row r="47" spans="5:11" ht="15">
      <c r="E47" s="6"/>
      <c r="F47" s="6"/>
      <c r="G47" s="6"/>
      <c r="H47" s="6"/>
      <c r="I47" s="6"/>
      <c r="J47" s="6"/>
      <c r="K47" s="6"/>
    </row>
    <row r="48" spans="5:11" ht="15">
      <c r="E48" s="6"/>
      <c r="F48" s="6"/>
      <c r="G48" s="6"/>
      <c r="H48" s="6"/>
      <c r="I48" s="6"/>
      <c r="J48" s="6"/>
      <c r="K48" s="6"/>
    </row>
  </sheetData>
  <mergeCells count="2">
    <mergeCell ref="C3:D3"/>
    <mergeCell ref="A17:M17"/>
  </mergeCells>
  <printOptions/>
  <pageMargins left="0.2" right="0.22" top="0.81" bottom="0.42" header="0.32" footer="0.19"/>
  <pageSetup fitToHeight="1" fitToWidth="1" orientation="portrait" paperSize="9" scale="99" r:id="rId1"/>
  <headerFooter alignWithMargins="0">
    <oddHeader>&amp;RAppendix 3</oddHeader>
    <oddFooter>&amp;R&amp;F&amp;D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7.421875" style="1" customWidth="1"/>
    <col min="3" max="3" width="8.421875" style="2" customWidth="1"/>
    <col min="4" max="4" width="8.57421875" style="2" customWidth="1"/>
    <col min="5" max="5" width="9.421875" style="1" customWidth="1"/>
    <col min="6" max="6" width="9.00390625" style="1" customWidth="1"/>
    <col min="7" max="7" width="9.28125" style="1" customWidth="1"/>
    <col min="8" max="8" width="1.421875" style="1" customWidth="1"/>
    <col min="9" max="9" width="9.00390625" style="1" customWidth="1"/>
    <col min="10" max="10" width="1.421875" style="1" customWidth="1"/>
    <col min="11" max="16384" width="9.140625" style="1" customWidth="1"/>
  </cols>
  <sheetData>
    <row r="1" spans="1:11" ht="16.5">
      <c r="A1" s="11" t="s">
        <v>47</v>
      </c>
      <c r="K1" s="13" t="s">
        <v>53</v>
      </c>
    </row>
    <row r="3" spans="3:12" s="3" customFormat="1" ht="15">
      <c r="C3" s="16" t="s">
        <v>5</v>
      </c>
      <c r="D3" s="16"/>
      <c r="E3" s="3" t="s">
        <v>2</v>
      </c>
      <c r="F3" s="3" t="s">
        <v>0</v>
      </c>
      <c r="G3" s="3" t="s">
        <v>3</v>
      </c>
      <c r="I3" s="3" t="s">
        <v>28</v>
      </c>
      <c r="K3" s="3" t="s">
        <v>54</v>
      </c>
      <c r="L3" s="3" t="s">
        <v>4</v>
      </c>
    </row>
    <row r="4" spans="5:12" s="3" customFormat="1" ht="15">
      <c r="E4" s="3" t="s">
        <v>1</v>
      </c>
      <c r="F4" s="3" t="s">
        <v>1</v>
      </c>
      <c r="G4" s="3" t="s">
        <v>1</v>
      </c>
      <c r="I4" s="3" t="s">
        <v>1</v>
      </c>
      <c r="K4" s="3" t="s">
        <v>1</v>
      </c>
      <c r="L4" s="3" t="s">
        <v>1</v>
      </c>
    </row>
    <row r="5" spans="9:12" ht="15">
      <c r="I5" s="3" t="s">
        <v>29</v>
      </c>
      <c r="J5" s="3"/>
      <c r="K5" s="4" t="s">
        <v>50</v>
      </c>
      <c r="L5" s="4" t="s">
        <v>48</v>
      </c>
    </row>
    <row r="6" spans="5:12" ht="15">
      <c r="E6" s="3" t="s">
        <v>31</v>
      </c>
      <c r="F6" s="3" t="s">
        <v>31</v>
      </c>
      <c r="G6" s="3" t="s">
        <v>31</v>
      </c>
      <c r="H6" s="3"/>
      <c r="I6" s="3" t="s">
        <v>31</v>
      </c>
      <c r="J6" s="3"/>
      <c r="K6" s="3" t="s">
        <v>31</v>
      </c>
      <c r="L6" s="3" t="s">
        <v>31</v>
      </c>
    </row>
    <row r="7" spans="9:11" ht="15">
      <c r="I7" s="3"/>
      <c r="J7" s="3"/>
      <c r="K7" s="4"/>
    </row>
    <row r="8" spans="1:12" ht="15">
      <c r="A8" s="5" t="s">
        <v>30</v>
      </c>
      <c r="E8" s="6">
        <v>40.23</v>
      </c>
      <c r="F8" s="6">
        <v>36.7</v>
      </c>
      <c r="G8" s="6">
        <v>45.41</v>
      </c>
      <c r="H8" s="6"/>
      <c r="I8" s="6">
        <v>45.15</v>
      </c>
      <c r="J8" s="6"/>
      <c r="K8" s="7"/>
      <c r="L8" s="7">
        <v>45.9</v>
      </c>
    </row>
    <row r="9" spans="1:12" ht="15">
      <c r="A9" s="1" t="s">
        <v>32</v>
      </c>
      <c r="B9" s="8">
        <v>0.045</v>
      </c>
      <c r="E9" s="9">
        <f>E8*0.045</f>
        <v>1.8103499999999997</v>
      </c>
      <c r="F9" s="9"/>
      <c r="G9" s="9"/>
      <c r="H9" s="9"/>
      <c r="I9" s="9"/>
      <c r="J9" s="9"/>
      <c r="K9" s="10"/>
      <c r="L9" s="10"/>
    </row>
    <row r="10" spans="3:12" ht="15">
      <c r="C10" s="2" t="s">
        <v>6</v>
      </c>
      <c r="D10" s="2" t="s">
        <v>17</v>
      </c>
      <c r="E10" s="6">
        <f>SUM(E8:E9)</f>
        <v>42.04035</v>
      </c>
      <c r="F10" s="6">
        <f>SUM(F8:F9)</f>
        <v>36.7</v>
      </c>
      <c r="G10" s="6">
        <f>SUM(G8:G9)</f>
        <v>45.41</v>
      </c>
      <c r="H10" s="6"/>
      <c r="I10" s="6">
        <f>SUM(I8:I9)</f>
        <v>45.15</v>
      </c>
      <c r="J10" s="6"/>
      <c r="K10" s="6"/>
      <c r="L10" s="6">
        <f>SUM(L8:L9)</f>
        <v>45.9</v>
      </c>
    </row>
    <row r="11" spans="1:12" ht="15">
      <c r="A11" s="1" t="s">
        <v>33</v>
      </c>
      <c r="B11" s="8">
        <v>0.035</v>
      </c>
      <c r="E11" s="6">
        <f>E10*0.035</f>
        <v>1.47141225</v>
      </c>
      <c r="F11" s="6">
        <f>F10*0.035</f>
        <v>1.2845000000000002</v>
      </c>
      <c r="G11" s="6">
        <f>G10*0.035</f>
        <v>1.58935</v>
      </c>
      <c r="H11" s="6"/>
      <c r="I11" s="6"/>
      <c r="J11" s="6"/>
      <c r="K11" s="6">
        <v>0</v>
      </c>
      <c r="L11" s="6"/>
    </row>
    <row r="12" spans="1:12" ht="15">
      <c r="A12" s="1" t="s">
        <v>35</v>
      </c>
      <c r="E12" s="9"/>
      <c r="F12" s="9">
        <f>(E13-(F10+F11))*0.1</f>
        <v>0.5527262249999992</v>
      </c>
      <c r="G12" s="9">
        <f>(E13-(G10+G11))*0.1</f>
        <v>-0.3487587750000003</v>
      </c>
      <c r="H12" s="9"/>
      <c r="I12" s="9"/>
      <c r="J12" s="9"/>
      <c r="K12" s="9"/>
      <c r="L12" s="9"/>
    </row>
    <row r="13" spans="3:12" ht="15">
      <c r="C13" s="2" t="s">
        <v>7</v>
      </c>
      <c r="D13" s="2" t="s">
        <v>18</v>
      </c>
      <c r="E13" s="6">
        <f>SUM(E10:E12)</f>
        <v>43.51176225</v>
      </c>
      <c r="F13" s="6">
        <f>SUM(F10:F12)</f>
        <v>38.537226225000005</v>
      </c>
      <c r="G13" s="6">
        <f>SUM(G10:G12)</f>
        <v>46.650591225</v>
      </c>
      <c r="H13" s="6"/>
      <c r="I13" s="6">
        <f>L10+I11</f>
        <v>45.9</v>
      </c>
      <c r="J13" s="6"/>
      <c r="K13" s="6"/>
      <c r="L13" s="6">
        <f>L10+K11</f>
        <v>45.9</v>
      </c>
    </row>
    <row r="14" spans="1:12" ht="15">
      <c r="A14" s="1" t="s">
        <v>34</v>
      </c>
      <c r="B14" s="8">
        <v>0.04</v>
      </c>
      <c r="E14" s="6">
        <f>E13*0.04</f>
        <v>1.7404704899999999</v>
      </c>
      <c r="F14" s="6">
        <f>F13*0.04</f>
        <v>1.5414890490000002</v>
      </c>
      <c r="G14" s="6">
        <f>G13*0.04</f>
        <v>1.866023649</v>
      </c>
      <c r="H14" s="6" t="s">
        <v>52</v>
      </c>
      <c r="I14" s="6">
        <v>2.25</v>
      </c>
      <c r="J14" s="6" t="s">
        <v>52</v>
      </c>
      <c r="K14" s="6">
        <v>2.25</v>
      </c>
      <c r="L14" s="6"/>
    </row>
    <row r="15" spans="1:12" ht="15">
      <c r="A15" s="1" t="s">
        <v>36</v>
      </c>
      <c r="E15" s="9"/>
      <c r="F15" s="9">
        <f>F12*1.04</f>
        <v>0.5748352739999992</v>
      </c>
      <c r="G15" s="9">
        <f>G12*1.04</f>
        <v>-0.3627091260000003</v>
      </c>
      <c r="H15" s="9" t="s">
        <v>52</v>
      </c>
      <c r="I15" s="9"/>
      <c r="J15" s="9" t="s">
        <v>52</v>
      </c>
      <c r="K15" s="9"/>
      <c r="L15" s="9"/>
    </row>
    <row r="16" spans="3:12" ht="15">
      <c r="C16" s="2" t="s">
        <v>8</v>
      </c>
      <c r="D16" s="2" t="s">
        <v>19</v>
      </c>
      <c r="E16" s="6">
        <f>SUM(E13:E15)</f>
        <v>45.25223274</v>
      </c>
      <c r="F16" s="6">
        <f>SUM(F13:F15)</f>
        <v>40.653550548000005</v>
      </c>
      <c r="G16" s="6">
        <f>SUM(G13:G15)</f>
        <v>48.153905748</v>
      </c>
      <c r="H16" s="6"/>
      <c r="I16" s="6">
        <f>L13+I14</f>
        <v>48.15</v>
      </c>
      <c r="J16" s="6"/>
      <c r="K16" s="6"/>
      <c r="L16" s="6">
        <f>L13+K14</f>
        <v>48.15</v>
      </c>
    </row>
    <row r="17" spans="1:12" ht="15">
      <c r="A17" s="17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>
      <c r="A18" s="1" t="s">
        <v>34</v>
      </c>
      <c r="B18" s="8">
        <v>0.04</v>
      </c>
      <c r="E18" s="6">
        <f>E16*0.04</f>
        <v>1.8100893096</v>
      </c>
      <c r="F18" s="6">
        <f>F16*0.04</f>
        <v>1.6261420219200002</v>
      </c>
      <c r="G18" s="6">
        <f>G16*0.04</f>
        <v>1.9261562299200001</v>
      </c>
      <c r="H18" s="6"/>
      <c r="I18" s="14"/>
      <c r="J18" s="6" t="s">
        <v>52</v>
      </c>
      <c r="K18" s="6">
        <v>1.55</v>
      </c>
      <c r="L18" s="6"/>
    </row>
    <row r="19" spans="1:12" ht="15">
      <c r="A19" s="1" t="s">
        <v>37</v>
      </c>
      <c r="E19" s="9"/>
      <c r="F19" s="9">
        <f>F15*1.04</f>
        <v>0.5978286849599992</v>
      </c>
      <c r="G19" s="9">
        <f>G15*1.04</f>
        <v>-0.37721749104000035</v>
      </c>
      <c r="H19" s="9"/>
      <c r="I19" s="15"/>
      <c r="J19" s="9" t="s">
        <v>52</v>
      </c>
      <c r="K19" s="9"/>
      <c r="L19" s="9"/>
    </row>
    <row r="20" spans="3:12" ht="15">
      <c r="C20" s="2" t="s">
        <v>9</v>
      </c>
      <c r="D20" s="2" t="s">
        <v>27</v>
      </c>
      <c r="E20" s="6">
        <f>SUM(E16:E19)</f>
        <v>47.0623220496</v>
      </c>
      <c r="F20" s="6">
        <f>SUM(F16:F19)</f>
        <v>42.87752125488001</v>
      </c>
      <c r="G20" s="6">
        <f>SUM(G16:G19)</f>
        <v>49.70284448688</v>
      </c>
      <c r="H20" s="6"/>
      <c r="I20" s="14"/>
      <c r="J20" s="6"/>
      <c r="K20" s="6"/>
      <c r="L20" s="6">
        <f>L16+K18</f>
        <v>49.699999999999996</v>
      </c>
    </row>
    <row r="21" spans="1:12" ht="15">
      <c r="A21" s="1" t="s">
        <v>34</v>
      </c>
      <c r="B21" s="8">
        <v>0.04</v>
      </c>
      <c r="E21" s="6">
        <f>E20*0.04</f>
        <v>1.8824928819839999</v>
      </c>
      <c r="F21" s="6">
        <f>F20*0.04</f>
        <v>1.7151008501952003</v>
      </c>
      <c r="G21" s="6">
        <f>G20*0.04</f>
        <v>1.9881137794752</v>
      </c>
      <c r="H21" s="6"/>
      <c r="I21" s="14"/>
      <c r="J21" s="6" t="s">
        <v>52</v>
      </c>
      <c r="K21" s="6">
        <v>1.6</v>
      </c>
      <c r="L21" s="6"/>
    </row>
    <row r="22" spans="1:12" ht="15">
      <c r="A22" s="1" t="s">
        <v>38</v>
      </c>
      <c r="B22" s="8"/>
      <c r="E22" s="9"/>
      <c r="F22" s="9">
        <f>F19*1.04</f>
        <v>0.6217418323583992</v>
      </c>
      <c r="G22" s="9">
        <f>G19*1.04</f>
        <v>-0.3923061906816004</v>
      </c>
      <c r="H22" s="9"/>
      <c r="I22" s="15"/>
      <c r="J22" s="9" t="s">
        <v>52</v>
      </c>
      <c r="K22" s="9"/>
      <c r="L22" s="9"/>
    </row>
    <row r="23" spans="3:12" ht="15">
      <c r="C23" s="2" t="s">
        <v>10</v>
      </c>
      <c r="D23" s="2" t="s">
        <v>26</v>
      </c>
      <c r="E23" s="6">
        <f>SUM(E20:E22)</f>
        <v>48.944814931584</v>
      </c>
      <c r="F23" s="6">
        <f>SUM(F20:F22)</f>
        <v>45.2143639374336</v>
      </c>
      <c r="G23" s="6">
        <f>SUM(G20:G22)</f>
        <v>51.298652075673594</v>
      </c>
      <c r="H23" s="6"/>
      <c r="I23" s="14"/>
      <c r="J23" s="6"/>
      <c r="K23" s="6"/>
      <c r="L23" s="6">
        <f>L20+K21</f>
        <v>51.3</v>
      </c>
    </row>
    <row r="24" spans="1:12" ht="15">
      <c r="A24" s="1" t="s">
        <v>34</v>
      </c>
      <c r="B24" s="8">
        <v>0.04</v>
      </c>
      <c r="E24" s="6">
        <f>E23*0.04</f>
        <v>1.95779259726336</v>
      </c>
      <c r="F24" s="6">
        <f>F23*0.04</f>
        <v>1.8085745574973442</v>
      </c>
      <c r="G24" s="6">
        <f>G23*0.04</f>
        <v>2.0519460830269436</v>
      </c>
      <c r="H24" s="6"/>
      <c r="I24" s="14"/>
      <c r="J24" s="6" t="s">
        <v>52</v>
      </c>
      <c r="K24" s="6">
        <v>1.64</v>
      </c>
      <c r="L24" s="6"/>
    </row>
    <row r="25" spans="1:12" ht="15">
      <c r="A25" s="1" t="s">
        <v>39</v>
      </c>
      <c r="B25" s="8"/>
      <c r="E25" s="9"/>
      <c r="F25" s="9">
        <f>F22*1.04</f>
        <v>0.6466115056527352</v>
      </c>
      <c r="G25" s="9">
        <f>G22*1.04</f>
        <v>-0.4079984383088644</v>
      </c>
      <c r="H25" s="9"/>
      <c r="I25" s="15"/>
      <c r="J25" s="9" t="s">
        <v>52</v>
      </c>
      <c r="K25" s="9"/>
      <c r="L25" s="9"/>
    </row>
    <row r="26" spans="3:12" ht="15">
      <c r="C26" s="2" t="s">
        <v>11</v>
      </c>
      <c r="D26" s="2" t="s">
        <v>25</v>
      </c>
      <c r="E26" s="6">
        <f>SUM(E23:E25)</f>
        <v>50.902607528847355</v>
      </c>
      <c r="F26" s="6">
        <f>SUM(F23:F25)</f>
        <v>47.66955000058368</v>
      </c>
      <c r="G26" s="6">
        <f>SUM(G23:G25)</f>
        <v>52.94259972039167</v>
      </c>
      <c r="H26" s="6"/>
      <c r="I26" s="14"/>
      <c r="J26" s="6"/>
      <c r="K26" s="6"/>
      <c r="L26" s="6">
        <f>L23+K24</f>
        <v>52.94</v>
      </c>
    </row>
    <row r="27" spans="1:12" ht="15">
      <c r="A27" s="1" t="s">
        <v>34</v>
      </c>
      <c r="B27" s="8">
        <v>0.04</v>
      </c>
      <c r="E27" s="6">
        <f>E26*0.04</f>
        <v>2.036104301153894</v>
      </c>
      <c r="F27" s="6">
        <f>F26*0.04</f>
        <v>1.9067820000233473</v>
      </c>
      <c r="G27" s="6">
        <f>G26*0.04</f>
        <v>2.117703988815667</v>
      </c>
      <c r="H27" s="6"/>
      <c r="I27" s="14"/>
      <c r="J27" s="6" t="s">
        <v>52</v>
      </c>
      <c r="K27" s="6">
        <v>1.7</v>
      </c>
      <c r="L27" s="6"/>
    </row>
    <row r="28" spans="1:12" ht="15">
      <c r="A28" s="1" t="s">
        <v>40</v>
      </c>
      <c r="B28" s="8"/>
      <c r="E28" s="9"/>
      <c r="F28" s="9">
        <f>F25*1.04</f>
        <v>0.6724759658788446</v>
      </c>
      <c r="G28" s="9">
        <f>G25*1.04</f>
        <v>-0.424318375841219</v>
      </c>
      <c r="H28" s="9"/>
      <c r="I28" s="15"/>
      <c r="J28" s="9" t="s">
        <v>52</v>
      </c>
      <c r="K28" s="9"/>
      <c r="L28" s="9"/>
    </row>
    <row r="29" spans="3:12" ht="15">
      <c r="C29" s="2" t="s">
        <v>12</v>
      </c>
      <c r="D29" s="2" t="s">
        <v>24</v>
      </c>
      <c r="E29" s="6">
        <f>SUM(E26:E28)</f>
        <v>52.938711830001246</v>
      </c>
      <c r="F29" s="6">
        <f>SUM(F26:F28)</f>
        <v>50.24880796648588</v>
      </c>
      <c r="G29" s="6">
        <f>SUM(G26:G28)</f>
        <v>54.63598533336612</v>
      </c>
      <c r="H29" s="6"/>
      <c r="I29" s="14"/>
      <c r="J29" s="6"/>
      <c r="K29" s="6"/>
      <c r="L29" s="6">
        <f>L26+K27</f>
        <v>54.64</v>
      </c>
    </row>
    <row r="30" spans="1:12" ht="15">
      <c r="A30" s="1" t="s">
        <v>34</v>
      </c>
      <c r="B30" s="8">
        <v>0.04</v>
      </c>
      <c r="E30" s="6">
        <f>E29*0.04</f>
        <v>2.11754847320005</v>
      </c>
      <c r="F30" s="6">
        <f>F29*0.04</f>
        <v>2.009952318659435</v>
      </c>
      <c r="G30" s="6">
        <f>G29*0.04</f>
        <v>2.185439413334645</v>
      </c>
      <c r="H30" s="6"/>
      <c r="I30" s="14"/>
      <c r="J30" s="6" t="s">
        <v>52</v>
      </c>
      <c r="K30" s="6">
        <v>1.74</v>
      </c>
      <c r="L30" s="6"/>
    </row>
    <row r="31" spans="1:12" ht="15">
      <c r="A31" s="1" t="s">
        <v>41</v>
      </c>
      <c r="B31" s="8"/>
      <c r="E31" s="9"/>
      <c r="F31" s="9">
        <f>F28*1.04</f>
        <v>0.6993750045139985</v>
      </c>
      <c r="G31" s="9">
        <f>G28*1.04</f>
        <v>-0.4412911108748678</v>
      </c>
      <c r="H31" s="9"/>
      <c r="I31" s="15"/>
      <c r="J31" s="9" t="s">
        <v>52</v>
      </c>
      <c r="K31" s="9"/>
      <c r="L31" s="9"/>
    </row>
    <row r="32" spans="3:12" ht="15">
      <c r="C32" s="2" t="s">
        <v>13</v>
      </c>
      <c r="D32" s="2" t="s">
        <v>23</v>
      </c>
      <c r="E32" s="6">
        <f>SUM(E29:E31)</f>
        <v>55.0562603032013</v>
      </c>
      <c r="F32" s="6">
        <f>SUM(F29:F31)</f>
        <v>52.95813528965931</v>
      </c>
      <c r="G32" s="6">
        <f>SUM(G29:G31)</f>
        <v>56.3801336358259</v>
      </c>
      <c r="H32" s="6"/>
      <c r="I32" s="14"/>
      <c r="J32" s="6"/>
      <c r="K32" s="6"/>
      <c r="L32" s="6">
        <f>L29+K30</f>
        <v>56.38</v>
      </c>
    </row>
    <row r="33" spans="1:12" ht="15">
      <c r="A33" s="1" t="s">
        <v>34</v>
      </c>
      <c r="B33" s="8">
        <v>0.04</v>
      </c>
      <c r="E33" s="6">
        <f>E32*0.04</f>
        <v>2.202250412128052</v>
      </c>
      <c r="F33" s="6">
        <f>F32*0.04</f>
        <v>2.1183254115863726</v>
      </c>
      <c r="G33" s="6">
        <f>G32*0.04</f>
        <v>2.255205345433036</v>
      </c>
      <c r="H33" s="6"/>
      <c r="I33" s="14"/>
      <c r="J33" s="6" t="s">
        <v>52</v>
      </c>
      <c r="K33" s="6">
        <v>1.8</v>
      </c>
      <c r="L33" s="6"/>
    </row>
    <row r="34" spans="1:12" ht="15">
      <c r="A34" s="1" t="s">
        <v>42</v>
      </c>
      <c r="B34" s="8"/>
      <c r="E34" s="9"/>
      <c r="F34" s="9">
        <f>F31*1.04</f>
        <v>0.7273500046945585</v>
      </c>
      <c r="G34" s="9">
        <f>G31*1.04</f>
        <v>-0.4589427553098625</v>
      </c>
      <c r="H34" s="9"/>
      <c r="I34" s="15"/>
      <c r="J34" s="9" t="s">
        <v>52</v>
      </c>
      <c r="K34" s="9"/>
      <c r="L34" s="9"/>
    </row>
    <row r="35" spans="3:12" ht="15">
      <c r="C35" s="2" t="s">
        <v>14</v>
      </c>
      <c r="D35" s="2" t="s">
        <v>22</v>
      </c>
      <c r="E35" s="6">
        <f>SUM(E32:E34)</f>
        <v>57.25851071532935</v>
      </c>
      <c r="F35" s="6">
        <f>SUM(F32:F34)</f>
        <v>55.803810705940236</v>
      </c>
      <c r="G35" s="6">
        <f>SUM(G32:G34)</f>
        <v>58.17639622594907</v>
      </c>
      <c r="H35" s="6"/>
      <c r="I35" s="14"/>
      <c r="J35" s="6"/>
      <c r="K35" s="6"/>
      <c r="L35" s="6">
        <f>L32+K33</f>
        <v>58.18</v>
      </c>
    </row>
    <row r="36" spans="1:12" ht="15">
      <c r="A36" s="1" t="s">
        <v>34</v>
      </c>
      <c r="B36" s="8">
        <v>0.04</v>
      </c>
      <c r="E36" s="6">
        <f>E35*0.04</f>
        <v>2.290340428613174</v>
      </c>
      <c r="F36" s="6">
        <f>F35*0.04</f>
        <v>2.2321524282376095</v>
      </c>
      <c r="G36" s="6">
        <f>G35*0.04</f>
        <v>2.3270558490379627</v>
      </c>
      <c r="H36" s="6"/>
      <c r="I36" s="14"/>
      <c r="J36" s="6" t="s">
        <v>52</v>
      </c>
      <c r="K36" s="6">
        <v>1.85</v>
      </c>
      <c r="L36" s="6"/>
    </row>
    <row r="37" spans="1:12" ht="15">
      <c r="A37" s="1" t="s">
        <v>43</v>
      </c>
      <c r="B37" s="8"/>
      <c r="E37" s="9"/>
      <c r="F37" s="9">
        <f>F34*1.04</f>
        <v>0.7564440048823409</v>
      </c>
      <c r="G37" s="9">
        <f>G34*1.04</f>
        <v>-0.477300465522257</v>
      </c>
      <c r="H37" s="9"/>
      <c r="I37" s="15"/>
      <c r="J37" s="9" t="s">
        <v>52</v>
      </c>
      <c r="K37" s="9"/>
      <c r="L37" s="9"/>
    </row>
    <row r="38" spans="3:12" ht="15">
      <c r="C38" s="2" t="s">
        <v>15</v>
      </c>
      <c r="D38" s="2" t="s">
        <v>21</v>
      </c>
      <c r="E38" s="6">
        <f>SUM(E35:E37)</f>
        <v>59.54885114394253</v>
      </c>
      <c r="F38" s="6">
        <f>SUM(F35:F37)</f>
        <v>58.79240713906019</v>
      </c>
      <c r="G38" s="6">
        <f>SUM(G35:G37)</f>
        <v>60.026151609464776</v>
      </c>
      <c r="H38" s="6"/>
      <c r="I38" s="14"/>
      <c r="J38" s="6"/>
      <c r="K38" s="6"/>
      <c r="L38" s="6">
        <f>L35+K36</f>
        <v>60.03</v>
      </c>
    </row>
    <row r="39" spans="1:12" ht="15">
      <c r="A39" s="1" t="s">
        <v>34</v>
      </c>
      <c r="B39" s="8">
        <v>0.04</v>
      </c>
      <c r="E39" s="6">
        <f>E38*0.04</f>
        <v>2.381954045757701</v>
      </c>
      <c r="F39" s="6">
        <f>F38*0.04</f>
        <v>2.3516962855624075</v>
      </c>
      <c r="G39" s="6">
        <f>G38*0.04</f>
        <v>2.401046064378591</v>
      </c>
      <c r="H39" s="6"/>
      <c r="I39" s="14"/>
      <c r="J39" s="6" t="s">
        <v>52</v>
      </c>
      <c r="K39" s="6">
        <v>1.9</v>
      </c>
      <c r="L39" s="6"/>
    </row>
    <row r="40" spans="1:12" ht="15">
      <c r="A40" s="1" t="s">
        <v>44</v>
      </c>
      <c r="B40" s="8"/>
      <c r="E40" s="9"/>
      <c r="F40" s="9">
        <f>F37*1.04</f>
        <v>0.7867017650776346</v>
      </c>
      <c r="G40" s="9">
        <f>G37*1.04</f>
        <v>-0.4963924841431473</v>
      </c>
      <c r="H40" s="9"/>
      <c r="I40" s="15"/>
      <c r="J40" s="9" t="s">
        <v>52</v>
      </c>
      <c r="K40" s="9"/>
      <c r="L40" s="9"/>
    </row>
    <row r="41" spans="3:12" ht="15">
      <c r="C41" s="2" t="s">
        <v>16</v>
      </c>
      <c r="D41" s="2" t="s">
        <v>20</v>
      </c>
      <c r="E41" s="6">
        <f>SUM(E38:E40)</f>
        <v>61.93080518970023</v>
      </c>
      <c r="F41" s="6">
        <f>SUM(F38:F40)</f>
        <v>61.93080518970023</v>
      </c>
      <c r="G41" s="6">
        <f>SUM(G38:G40)</f>
        <v>61.930805189700216</v>
      </c>
      <c r="H41" s="6"/>
      <c r="I41" s="14"/>
      <c r="J41" s="6"/>
      <c r="K41" s="6"/>
      <c r="L41" s="6">
        <f>L38+K39</f>
        <v>61.93</v>
      </c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G44" s="12" t="s">
        <v>45</v>
      </c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1:10" ht="15">
      <c r="A46" s="13"/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</sheetData>
  <mergeCells count="2">
    <mergeCell ref="C3:D3"/>
    <mergeCell ref="A17:L17"/>
  </mergeCells>
  <printOptions/>
  <pageMargins left="0.2" right="0.22" top="0.81" bottom="0.42" header="0.32" footer="0.19"/>
  <pageSetup fitToHeight="1" fitToWidth="1" orientation="portrait" paperSize="9" r:id="rId1"/>
  <headerFooter alignWithMargins="0">
    <oddHeader>&amp;RAppendix 2</oddHeader>
    <oddFooter>&amp;R&amp;F&amp;D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2" sqref="A2"/>
    </sheetView>
  </sheetViews>
  <sheetFormatPr defaultColWidth="9.140625" defaultRowHeight="12.75"/>
  <cols>
    <col min="1" max="1" width="14.57421875" style="1" customWidth="1"/>
    <col min="2" max="2" width="7.421875" style="1" customWidth="1"/>
    <col min="3" max="3" width="8.421875" style="2" customWidth="1"/>
    <col min="4" max="4" width="8.57421875" style="2" customWidth="1"/>
    <col min="5" max="5" width="9.421875" style="1" customWidth="1"/>
    <col min="6" max="6" width="9.00390625" style="1" customWidth="1"/>
    <col min="7" max="7" width="9.28125" style="1" customWidth="1"/>
    <col min="8" max="8" width="1.421875" style="1" customWidth="1"/>
    <col min="9" max="9" width="9.00390625" style="1" customWidth="1"/>
    <col min="10" max="10" width="1.421875" style="1" customWidth="1"/>
    <col min="11" max="16384" width="9.140625" style="1" customWidth="1"/>
  </cols>
  <sheetData>
    <row r="1" spans="1:11" ht="16.5">
      <c r="A1" s="11" t="s">
        <v>47</v>
      </c>
      <c r="K1" s="13" t="s">
        <v>46</v>
      </c>
    </row>
    <row r="3" spans="3:12" s="3" customFormat="1" ht="15">
      <c r="C3" s="16" t="s">
        <v>5</v>
      </c>
      <c r="D3" s="16"/>
      <c r="E3" s="3" t="s">
        <v>2</v>
      </c>
      <c r="F3" s="3" t="s">
        <v>0</v>
      </c>
      <c r="G3" s="3" t="s">
        <v>3</v>
      </c>
      <c r="I3" s="3" t="s">
        <v>28</v>
      </c>
      <c r="K3" s="3" t="s">
        <v>49</v>
      </c>
      <c r="L3" s="3" t="s">
        <v>4</v>
      </c>
    </row>
    <row r="4" spans="5:12" s="3" customFormat="1" ht="15">
      <c r="E4" s="3" t="s">
        <v>1</v>
      </c>
      <c r="F4" s="3" t="s">
        <v>1</v>
      </c>
      <c r="G4" s="3" t="s">
        <v>1</v>
      </c>
      <c r="I4" s="3" t="s">
        <v>1</v>
      </c>
      <c r="K4" s="3" t="s">
        <v>1</v>
      </c>
      <c r="L4" s="3" t="s">
        <v>1</v>
      </c>
    </row>
    <row r="5" spans="9:12" ht="15">
      <c r="I5" s="3" t="s">
        <v>29</v>
      </c>
      <c r="J5" s="3"/>
      <c r="K5" s="4" t="s">
        <v>50</v>
      </c>
      <c r="L5" s="4" t="s">
        <v>48</v>
      </c>
    </row>
    <row r="6" spans="5:12" ht="15">
      <c r="E6" s="3" t="s">
        <v>31</v>
      </c>
      <c r="F6" s="3" t="s">
        <v>31</v>
      </c>
      <c r="G6" s="3" t="s">
        <v>31</v>
      </c>
      <c r="H6" s="3"/>
      <c r="I6" s="3" t="s">
        <v>31</v>
      </c>
      <c r="J6" s="3"/>
      <c r="K6" s="3" t="s">
        <v>31</v>
      </c>
      <c r="L6" s="3" t="s">
        <v>31</v>
      </c>
    </row>
    <row r="7" spans="9:11" ht="15">
      <c r="I7" s="3"/>
      <c r="J7" s="3"/>
      <c r="K7" s="4"/>
    </row>
    <row r="8" spans="1:12" ht="15">
      <c r="A8" s="5" t="s">
        <v>30</v>
      </c>
      <c r="E8" s="6">
        <v>40.23</v>
      </c>
      <c r="F8" s="6">
        <v>36.7</v>
      </c>
      <c r="G8" s="6">
        <v>45.41</v>
      </c>
      <c r="H8" s="6"/>
      <c r="I8" s="6">
        <v>45.15</v>
      </c>
      <c r="J8" s="6"/>
      <c r="K8" s="7"/>
      <c r="L8" s="7">
        <v>45.9</v>
      </c>
    </row>
    <row r="9" spans="1:12" ht="15">
      <c r="A9" s="1" t="s">
        <v>32</v>
      </c>
      <c r="B9" s="8">
        <v>0.045</v>
      </c>
      <c r="E9" s="9">
        <f>E8*0.045</f>
        <v>1.8103499999999997</v>
      </c>
      <c r="F9" s="9"/>
      <c r="G9" s="9"/>
      <c r="H9" s="9"/>
      <c r="I9" s="9"/>
      <c r="J9" s="9"/>
      <c r="K9" s="10"/>
      <c r="L9" s="10"/>
    </row>
    <row r="10" spans="3:12" ht="15">
      <c r="C10" s="2" t="s">
        <v>6</v>
      </c>
      <c r="D10" s="2" t="s">
        <v>17</v>
      </c>
      <c r="E10" s="6">
        <f>SUM(E8:E9)</f>
        <v>42.04035</v>
      </c>
      <c r="F10" s="6">
        <f>SUM(F8:F9)</f>
        <v>36.7</v>
      </c>
      <c r="G10" s="6">
        <f>SUM(G8:G9)</f>
        <v>45.41</v>
      </c>
      <c r="H10" s="6"/>
      <c r="I10" s="6">
        <f>SUM(I8:I9)</f>
        <v>45.15</v>
      </c>
      <c r="J10" s="6"/>
      <c r="K10" s="6"/>
      <c r="L10" s="6">
        <f>SUM(L8:L9)</f>
        <v>45.9</v>
      </c>
    </row>
    <row r="11" spans="1:12" ht="15">
      <c r="A11" s="1" t="s">
        <v>33</v>
      </c>
      <c r="B11" s="8">
        <v>0.035</v>
      </c>
      <c r="E11" s="6">
        <f>E10*0.035</f>
        <v>1.47141225</v>
      </c>
      <c r="F11" s="6">
        <f>F10*0.035</f>
        <v>1.2845000000000002</v>
      </c>
      <c r="G11" s="6">
        <f>G10*0.035</f>
        <v>1.58935</v>
      </c>
      <c r="H11" s="6" t="s">
        <v>52</v>
      </c>
      <c r="I11" s="6">
        <v>0.75</v>
      </c>
      <c r="J11" s="6" t="s">
        <v>52</v>
      </c>
      <c r="K11" s="6">
        <v>1.62</v>
      </c>
      <c r="L11" s="6"/>
    </row>
    <row r="12" spans="1:12" ht="15">
      <c r="A12" s="1" t="s">
        <v>35</v>
      </c>
      <c r="E12" s="9"/>
      <c r="F12" s="9">
        <f>(E13-(F10+F11))*0.1</f>
        <v>0.5527262249999992</v>
      </c>
      <c r="G12" s="9">
        <f>(E13-(G10+G11))*0.1</f>
        <v>-0.3487587750000003</v>
      </c>
      <c r="H12" s="9" t="s">
        <v>52</v>
      </c>
      <c r="I12" s="9"/>
      <c r="J12" s="9" t="s">
        <v>52</v>
      </c>
      <c r="K12" s="9"/>
      <c r="L12" s="9"/>
    </row>
    <row r="13" spans="3:12" ht="15">
      <c r="C13" s="2" t="s">
        <v>7</v>
      </c>
      <c r="D13" s="2" t="s">
        <v>18</v>
      </c>
      <c r="E13" s="6">
        <f>SUM(E10:E12)</f>
        <v>43.51176225</v>
      </c>
      <c r="F13" s="6">
        <f>SUM(F10:F12)</f>
        <v>38.537226225000005</v>
      </c>
      <c r="G13" s="6">
        <f>SUM(G10:G12)</f>
        <v>46.650591225</v>
      </c>
      <c r="H13" s="6"/>
      <c r="I13" s="6">
        <f>L10+I11</f>
        <v>46.65</v>
      </c>
      <c r="J13" s="6"/>
      <c r="K13" s="6"/>
      <c r="L13" s="6">
        <f>L10+K11</f>
        <v>47.519999999999996</v>
      </c>
    </row>
    <row r="14" spans="1:12" ht="15">
      <c r="A14" s="1" t="s">
        <v>34</v>
      </c>
      <c r="B14" s="8">
        <v>0.04</v>
      </c>
      <c r="E14" s="6">
        <f>E13*0.04</f>
        <v>1.7404704899999999</v>
      </c>
      <c r="F14" s="6">
        <f>F13*0.04</f>
        <v>1.5414890490000002</v>
      </c>
      <c r="G14" s="6">
        <f>G13*0.04</f>
        <v>1.866023649</v>
      </c>
      <c r="H14" s="6" t="s">
        <v>52</v>
      </c>
      <c r="I14" s="6">
        <f>K14*22/48</f>
        <v>0.6279166666666667</v>
      </c>
      <c r="J14" s="6" t="s">
        <v>52</v>
      </c>
      <c r="K14" s="6">
        <v>1.37</v>
      </c>
      <c r="L14" s="6"/>
    </row>
    <row r="15" spans="1:12" ht="15">
      <c r="A15" s="1" t="s">
        <v>36</v>
      </c>
      <c r="E15" s="9"/>
      <c r="F15" s="9">
        <f>F12*1.04</f>
        <v>0.5748352739999992</v>
      </c>
      <c r="G15" s="9">
        <f>G12*1.04</f>
        <v>-0.3627091260000003</v>
      </c>
      <c r="H15" s="9" t="s">
        <v>52</v>
      </c>
      <c r="I15" s="9"/>
      <c r="J15" s="9" t="s">
        <v>52</v>
      </c>
      <c r="K15" s="9"/>
      <c r="L15" s="9"/>
    </row>
    <row r="16" spans="3:12" ht="15">
      <c r="C16" s="2" t="s">
        <v>8</v>
      </c>
      <c r="D16" s="2" t="s">
        <v>19</v>
      </c>
      <c r="E16" s="6">
        <f>SUM(E13:E15)</f>
        <v>45.25223274</v>
      </c>
      <c r="F16" s="6">
        <f>SUM(F13:F15)</f>
        <v>40.653550548000005</v>
      </c>
      <c r="G16" s="6">
        <f>SUM(G13:G15)</f>
        <v>48.153905748</v>
      </c>
      <c r="H16" s="6"/>
      <c r="I16" s="6">
        <f>L13+I14</f>
        <v>48.14791666666666</v>
      </c>
      <c r="J16" s="6"/>
      <c r="K16" s="6"/>
      <c r="L16" s="6">
        <f>L13+K14</f>
        <v>48.88999999999999</v>
      </c>
    </row>
    <row r="17" spans="1:12" ht="15">
      <c r="A17" s="17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>
      <c r="A18" s="1" t="s">
        <v>34</v>
      </c>
      <c r="B18" s="8">
        <v>0.04</v>
      </c>
      <c r="E18" s="6">
        <f>E16*0.04</f>
        <v>1.8100893096</v>
      </c>
      <c r="F18" s="6">
        <f>F16*0.04</f>
        <v>1.6261420219200002</v>
      </c>
      <c r="G18" s="6">
        <f>G16*0.04</f>
        <v>1.9261562299200001</v>
      </c>
      <c r="H18" s="6"/>
      <c r="I18" s="14"/>
      <c r="J18" s="6" t="s">
        <v>52</v>
      </c>
      <c r="K18" s="6">
        <v>0.81</v>
      </c>
      <c r="L18" s="6"/>
    </row>
    <row r="19" spans="1:12" ht="15">
      <c r="A19" s="1" t="s">
        <v>37</v>
      </c>
      <c r="E19" s="9"/>
      <c r="F19" s="9">
        <f>F15*1.04</f>
        <v>0.5978286849599992</v>
      </c>
      <c r="G19" s="9">
        <f>G15*1.04</f>
        <v>-0.37721749104000035</v>
      </c>
      <c r="H19" s="9"/>
      <c r="I19" s="15"/>
      <c r="J19" s="9" t="s">
        <v>52</v>
      </c>
      <c r="K19" s="9"/>
      <c r="L19" s="9"/>
    </row>
    <row r="20" spans="3:12" ht="15">
      <c r="C20" s="2" t="s">
        <v>9</v>
      </c>
      <c r="D20" s="2" t="s">
        <v>27</v>
      </c>
      <c r="E20" s="6">
        <f>SUM(E16:E19)</f>
        <v>47.0623220496</v>
      </c>
      <c r="F20" s="6">
        <f>SUM(F16:F19)</f>
        <v>42.87752125488001</v>
      </c>
      <c r="G20" s="6">
        <f>SUM(G16:G19)</f>
        <v>49.70284448688</v>
      </c>
      <c r="H20" s="6"/>
      <c r="I20" s="14"/>
      <c r="J20" s="6"/>
      <c r="K20" s="6"/>
      <c r="L20" s="6">
        <f>L16+K18</f>
        <v>49.699999999999996</v>
      </c>
    </row>
    <row r="21" spans="1:12" ht="15">
      <c r="A21" s="1" t="s">
        <v>34</v>
      </c>
      <c r="B21" s="8">
        <v>0.04</v>
      </c>
      <c r="E21" s="6">
        <f>E20*0.04</f>
        <v>1.8824928819839999</v>
      </c>
      <c r="F21" s="6">
        <f>F20*0.04</f>
        <v>1.7151008501952003</v>
      </c>
      <c r="G21" s="6">
        <f>G20*0.04</f>
        <v>1.9881137794752</v>
      </c>
      <c r="H21" s="6"/>
      <c r="I21" s="14"/>
      <c r="J21" s="6" t="s">
        <v>52</v>
      </c>
      <c r="K21" s="6">
        <v>1.6</v>
      </c>
      <c r="L21" s="6"/>
    </row>
    <row r="22" spans="1:12" ht="15">
      <c r="A22" s="1" t="s">
        <v>38</v>
      </c>
      <c r="B22" s="8"/>
      <c r="E22" s="9"/>
      <c r="F22" s="9">
        <f>F19*1.04</f>
        <v>0.6217418323583992</v>
      </c>
      <c r="G22" s="9">
        <f>G19*1.04</f>
        <v>-0.3923061906816004</v>
      </c>
      <c r="H22" s="9"/>
      <c r="I22" s="15"/>
      <c r="J22" s="9" t="s">
        <v>52</v>
      </c>
      <c r="K22" s="9"/>
      <c r="L22" s="9"/>
    </row>
    <row r="23" spans="3:12" ht="15">
      <c r="C23" s="2" t="s">
        <v>10</v>
      </c>
      <c r="D23" s="2" t="s">
        <v>26</v>
      </c>
      <c r="E23" s="6">
        <f>SUM(E20:E22)</f>
        <v>48.944814931584</v>
      </c>
      <c r="F23" s="6">
        <f>SUM(F20:F22)</f>
        <v>45.2143639374336</v>
      </c>
      <c r="G23" s="6">
        <f>SUM(G20:G22)</f>
        <v>51.298652075673594</v>
      </c>
      <c r="H23" s="6"/>
      <c r="I23" s="14"/>
      <c r="J23" s="6"/>
      <c r="K23" s="6"/>
      <c r="L23" s="6">
        <f>L20+K21</f>
        <v>51.3</v>
      </c>
    </row>
    <row r="24" spans="1:12" ht="15">
      <c r="A24" s="1" t="s">
        <v>34</v>
      </c>
      <c r="B24" s="8">
        <v>0.04</v>
      </c>
      <c r="E24" s="6">
        <f>E23*0.04</f>
        <v>1.95779259726336</v>
      </c>
      <c r="F24" s="6">
        <f>F23*0.04</f>
        <v>1.8085745574973442</v>
      </c>
      <c r="G24" s="6">
        <f>G23*0.04</f>
        <v>2.0519460830269436</v>
      </c>
      <c r="H24" s="6"/>
      <c r="I24" s="14"/>
      <c r="J24" s="6" t="s">
        <v>52</v>
      </c>
      <c r="K24" s="6">
        <v>1.64</v>
      </c>
      <c r="L24" s="6"/>
    </row>
    <row r="25" spans="1:12" ht="15">
      <c r="A25" s="1" t="s">
        <v>39</v>
      </c>
      <c r="B25" s="8"/>
      <c r="E25" s="9"/>
      <c r="F25" s="9">
        <f>F22*1.04</f>
        <v>0.6466115056527352</v>
      </c>
      <c r="G25" s="9">
        <f>G22*1.04</f>
        <v>-0.4079984383088644</v>
      </c>
      <c r="H25" s="9"/>
      <c r="I25" s="15"/>
      <c r="J25" s="9" t="s">
        <v>52</v>
      </c>
      <c r="K25" s="9"/>
      <c r="L25" s="9"/>
    </row>
    <row r="26" spans="3:12" ht="15">
      <c r="C26" s="2" t="s">
        <v>11</v>
      </c>
      <c r="D26" s="2" t="s">
        <v>25</v>
      </c>
      <c r="E26" s="6">
        <f>SUM(E23:E25)</f>
        <v>50.902607528847355</v>
      </c>
      <c r="F26" s="6">
        <f>SUM(F23:F25)</f>
        <v>47.66955000058368</v>
      </c>
      <c r="G26" s="6">
        <f>SUM(G23:G25)</f>
        <v>52.94259972039167</v>
      </c>
      <c r="H26" s="6"/>
      <c r="I26" s="14"/>
      <c r="J26" s="6"/>
      <c r="K26" s="6"/>
      <c r="L26" s="6">
        <f>L23+K24</f>
        <v>52.94</v>
      </c>
    </row>
    <row r="27" spans="1:12" ht="15">
      <c r="A27" s="1" t="s">
        <v>34</v>
      </c>
      <c r="B27" s="8">
        <v>0.04</v>
      </c>
      <c r="E27" s="6">
        <f>E26*0.04</f>
        <v>2.036104301153894</v>
      </c>
      <c r="F27" s="6">
        <f>F26*0.04</f>
        <v>1.9067820000233473</v>
      </c>
      <c r="G27" s="6">
        <f>G26*0.04</f>
        <v>2.117703988815667</v>
      </c>
      <c r="H27" s="6"/>
      <c r="I27" s="14"/>
      <c r="J27" s="6" t="s">
        <v>52</v>
      </c>
      <c r="K27" s="6">
        <v>1.7</v>
      </c>
      <c r="L27" s="6"/>
    </row>
    <row r="28" spans="1:12" ht="15">
      <c r="A28" s="1" t="s">
        <v>40</v>
      </c>
      <c r="B28" s="8"/>
      <c r="E28" s="9"/>
      <c r="F28" s="9">
        <f>F25*1.04</f>
        <v>0.6724759658788446</v>
      </c>
      <c r="G28" s="9">
        <f>G25*1.04</f>
        <v>-0.424318375841219</v>
      </c>
      <c r="H28" s="9"/>
      <c r="I28" s="15"/>
      <c r="J28" s="9" t="s">
        <v>52</v>
      </c>
      <c r="K28" s="9"/>
      <c r="L28" s="9"/>
    </row>
    <row r="29" spans="3:12" ht="15">
      <c r="C29" s="2" t="s">
        <v>12</v>
      </c>
      <c r="D29" s="2" t="s">
        <v>24</v>
      </c>
      <c r="E29" s="6">
        <f>SUM(E26:E28)</f>
        <v>52.938711830001246</v>
      </c>
      <c r="F29" s="6">
        <f>SUM(F26:F28)</f>
        <v>50.24880796648588</v>
      </c>
      <c r="G29" s="6">
        <f>SUM(G26:G28)</f>
        <v>54.63598533336612</v>
      </c>
      <c r="H29" s="6"/>
      <c r="I29" s="14"/>
      <c r="J29" s="6"/>
      <c r="K29" s="6"/>
      <c r="L29" s="6">
        <f>L26+K27</f>
        <v>54.64</v>
      </c>
    </row>
    <row r="30" spans="1:12" ht="15">
      <c r="A30" s="1" t="s">
        <v>34</v>
      </c>
      <c r="B30" s="8">
        <v>0.04</v>
      </c>
      <c r="E30" s="6">
        <f>E29*0.04</f>
        <v>2.11754847320005</v>
      </c>
      <c r="F30" s="6">
        <f>F29*0.04</f>
        <v>2.009952318659435</v>
      </c>
      <c r="G30" s="6">
        <f>G29*0.04</f>
        <v>2.185439413334645</v>
      </c>
      <c r="H30" s="6"/>
      <c r="I30" s="14"/>
      <c r="J30" s="6" t="s">
        <v>52</v>
      </c>
      <c r="K30" s="6">
        <v>1.74</v>
      </c>
      <c r="L30" s="6"/>
    </row>
    <row r="31" spans="1:12" ht="15">
      <c r="A31" s="1" t="s">
        <v>41</v>
      </c>
      <c r="B31" s="8"/>
      <c r="E31" s="9"/>
      <c r="F31" s="9">
        <f>F28*1.04</f>
        <v>0.6993750045139985</v>
      </c>
      <c r="G31" s="9">
        <f>G28*1.04</f>
        <v>-0.4412911108748678</v>
      </c>
      <c r="H31" s="9"/>
      <c r="I31" s="15"/>
      <c r="J31" s="9" t="s">
        <v>52</v>
      </c>
      <c r="K31" s="9"/>
      <c r="L31" s="9"/>
    </row>
    <row r="32" spans="3:12" ht="15">
      <c r="C32" s="2" t="s">
        <v>13</v>
      </c>
      <c r="D32" s="2" t="s">
        <v>23</v>
      </c>
      <c r="E32" s="6">
        <f>SUM(E29:E31)</f>
        <v>55.0562603032013</v>
      </c>
      <c r="F32" s="6">
        <f>SUM(F29:F31)</f>
        <v>52.95813528965931</v>
      </c>
      <c r="G32" s="6">
        <f>SUM(G29:G31)</f>
        <v>56.3801336358259</v>
      </c>
      <c r="H32" s="6"/>
      <c r="I32" s="14"/>
      <c r="J32" s="6"/>
      <c r="K32" s="6"/>
      <c r="L32" s="6">
        <f>L29+K30</f>
        <v>56.38</v>
      </c>
    </row>
    <row r="33" spans="1:12" ht="15">
      <c r="A33" s="1" t="s">
        <v>34</v>
      </c>
      <c r="B33" s="8">
        <v>0.04</v>
      </c>
      <c r="E33" s="6">
        <f>E32*0.04</f>
        <v>2.202250412128052</v>
      </c>
      <c r="F33" s="6">
        <f>F32*0.04</f>
        <v>2.1183254115863726</v>
      </c>
      <c r="G33" s="6">
        <f>G32*0.04</f>
        <v>2.255205345433036</v>
      </c>
      <c r="H33" s="6"/>
      <c r="I33" s="14"/>
      <c r="J33" s="6" t="s">
        <v>52</v>
      </c>
      <c r="K33" s="6">
        <v>1.8</v>
      </c>
      <c r="L33" s="6"/>
    </row>
    <row r="34" spans="1:12" ht="15">
      <c r="A34" s="1" t="s">
        <v>42</v>
      </c>
      <c r="B34" s="8"/>
      <c r="E34" s="9"/>
      <c r="F34" s="9">
        <f>F31*1.04</f>
        <v>0.7273500046945585</v>
      </c>
      <c r="G34" s="9">
        <f>G31*1.04</f>
        <v>-0.4589427553098625</v>
      </c>
      <c r="H34" s="9"/>
      <c r="I34" s="15"/>
      <c r="J34" s="9" t="s">
        <v>52</v>
      </c>
      <c r="K34" s="9"/>
      <c r="L34" s="9"/>
    </row>
    <row r="35" spans="3:12" ht="15">
      <c r="C35" s="2" t="s">
        <v>14</v>
      </c>
      <c r="D35" s="2" t="s">
        <v>22</v>
      </c>
      <c r="E35" s="6">
        <f>SUM(E32:E34)</f>
        <v>57.25851071532935</v>
      </c>
      <c r="F35" s="6">
        <f>SUM(F32:F34)</f>
        <v>55.803810705940236</v>
      </c>
      <c r="G35" s="6">
        <f>SUM(G32:G34)</f>
        <v>58.17639622594907</v>
      </c>
      <c r="H35" s="6"/>
      <c r="I35" s="14"/>
      <c r="J35" s="6"/>
      <c r="K35" s="6"/>
      <c r="L35" s="6">
        <f>L32+K33</f>
        <v>58.18</v>
      </c>
    </row>
    <row r="36" spans="1:12" ht="15">
      <c r="A36" s="1" t="s">
        <v>34</v>
      </c>
      <c r="B36" s="8">
        <v>0.04</v>
      </c>
      <c r="E36" s="6">
        <f>E35*0.04</f>
        <v>2.290340428613174</v>
      </c>
      <c r="F36" s="6">
        <f>F35*0.04</f>
        <v>2.2321524282376095</v>
      </c>
      <c r="G36" s="6">
        <f>G35*0.04</f>
        <v>2.3270558490379627</v>
      </c>
      <c r="H36" s="6"/>
      <c r="I36" s="14"/>
      <c r="J36" s="6" t="s">
        <v>52</v>
      </c>
      <c r="K36" s="6">
        <v>1.85</v>
      </c>
      <c r="L36" s="6"/>
    </row>
    <row r="37" spans="1:12" ht="15">
      <c r="A37" s="1" t="s">
        <v>43</v>
      </c>
      <c r="B37" s="8"/>
      <c r="E37" s="9"/>
      <c r="F37" s="9">
        <f>F34*1.04</f>
        <v>0.7564440048823409</v>
      </c>
      <c r="G37" s="9">
        <f>G34*1.04</f>
        <v>-0.477300465522257</v>
      </c>
      <c r="H37" s="9"/>
      <c r="I37" s="15"/>
      <c r="J37" s="9" t="s">
        <v>52</v>
      </c>
      <c r="K37" s="9"/>
      <c r="L37" s="9"/>
    </row>
    <row r="38" spans="3:12" ht="15">
      <c r="C38" s="2" t="s">
        <v>15</v>
      </c>
      <c r="D38" s="2" t="s">
        <v>21</v>
      </c>
      <c r="E38" s="6">
        <f>SUM(E35:E37)</f>
        <v>59.54885114394253</v>
      </c>
      <c r="F38" s="6">
        <f>SUM(F35:F37)</f>
        <v>58.79240713906019</v>
      </c>
      <c r="G38" s="6">
        <f>SUM(G35:G37)</f>
        <v>60.026151609464776</v>
      </c>
      <c r="H38" s="6"/>
      <c r="I38" s="14"/>
      <c r="J38" s="6"/>
      <c r="K38" s="6"/>
      <c r="L38" s="6">
        <f>L35+K36</f>
        <v>60.03</v>
      </c>
    </row>
    <row r="39" spans="1:12" ht="15">
      <c r="A39" s="1" t="s">
        <v>34</v>
      </c>
      <c r="B39" s="8">
        <v>0.04</v>
      </c>
      <c r="E39" s="6">
        <f>E38*0.04</f>
        <v>2.381954045757701</v>
      </c>
      <c r="F39" s="6">
        <f>F38*0.04</f>
        <v>2.3516962855624075</v>
      </c>
      <c r="G39" s="6">
        <f>G38*0.04</f>
        <v>2.401046064378591</v>
      </c>
      <c r="H39" s="6"/>
      <c r="I39" s="14"/>
      <c r="J39" s="6" t="s">
        <v>52</v>
      </c>
      <c r="K39" s="6">
        <v>1.9</v>
      </c>
      <c r="L39" s="6"/>
    </row>
    <row r="40" spans="1:12" ht="15">
      <c r="A40" s="1" t="s">
        <v>44</v>
      </c>
      <c r="B40" s="8"/>
      <c r="E40" s="9"/>
      <c r="F40" s="9">
        <f>F37*1.04</f>
        <v>0.7867017650776346</v>
      </c>
      <c r="G40" s="9">
        <f>G37*1.04</f>
        <v>-0.4963924841431473</v>
      </c>
      <c r="H40" s="9"/>
      <c r="I40" s="15"/>
      <c r="J40" s="9" t="s">
        <v>52</v>
      </c>
      <c r="K40" s="9"/>
      <c r="L40" s="9"/>
    </row>
    <row r="41" spans="3:12" ht="15">
      <c r="C41" s="2" t="s">
        <v>16</v>
      </c>
      <c r="D41" s="2" t="s">
        <v>20</v>
      </c>
      <c r="E41" s="6">
        <f>SUM(E38:E40)</f>
        <v>61.93080518970023</v>
      </c>
      <c r="F41" s="6">
        <f>SUM(F38:F40)</f>
        <v>61.93080518970023</v>
      </c>
      <c r="G41" s="6">
        <f>SUM(G38:G40)</f>
        <v>61.930805189700216</v>
      </c>
      <c r="H41" s="6"/>
      <c r="I41" s="14"/>
      <c r="J41" s="6"/>
      <c r="K41" s="6"/>
      <c r="L41" s="6">
        <f>L38+K39</f>
        <v>61.93</v>
      </c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G44" s="12" t="s">
        <v>45</v>
      </c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1:10" ht="15">
      <c r="A46" s="13"/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</sheetData>
  <mergeCells count="2">
    <mergeCell ref="C3:D3"/>
    <mergeCell ref="A17:L17"/>
  </mergeCells>
  <printOptions/>
  <pageMargins left="0.2" right="0.22" top="0.81" bottom="0.42" header="0.32" footer="0.19"/>
  <pageSetup fitToHeight="1" fitToWidth="1" orientation="portrait" paperSize="9" r:id="rId1"/>
  <headerFooter alignWithMargins="0">
    <oddHeader>&amp;RAppendix 1</oddHeader>
    <oddFooter>&amp;R&amp;F&amp;D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Wright</dc:creator>
  <cp:keywords/>
  <dc:description/>
  <cp:lastModifiedBy>City Of Salford</cp:lastModifiedBy>
  <cp:lastPrinted>2002-03-18T14:14:46Z</cp:lastPrinted>
  <dcterms:created xsi:type="dcterms:W3CDTF">2001-10-16T12:33:29Z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