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MALL SCHOOLS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<sst xmlns="http://schemas.openxmlformats.org/spreadsheetml/2006/main" count="61" uniqueCount="50">
  <si>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Effect of proposed amendment to small schools allowance</t>
  </si>
  <si>
    <t>Small</t>
  </si>
  <si>
    <t>NEW</t>
  </si>
  <si>
    <t>Change</t>
  </si>
  <si>
    <t>ESTIMATED SMALL SCHOOLS ALLOWANCE</t>
  </si>
  <si>
    <t>schools</t>
  </si>
  <si>
    <t>Pupils</t>
  </si>
  <si>
    <t xml:space="preserve">No. of </t>
  </si>
  <si>
    <t>Funding</t>
  </si>
  <si>
    <t>small</t>
  </si>
  <si>
    <t>after</t>
  </si>
  <si>
    <t>allowance</t>
  </si>
  <si>
    <t>funded</t>
  </si>
  <si>
    <t>pupils to be</t>
  </si>
  <si>
    <t>per pupil</t>
  </si>
  <si>
    <t>3 years</t>
  </si>
  <si>
    <t>2001/2002</t>
  </si>
  <si>
    <t>2002/2003</t>
  </si>
  <si>
    <t>2003/2004</t>
  </si>
  <si>
    <t>2004/2005</t>
  </si>
  <si>
    <t>00/01</t>
  </si>
  <si>
    <t>supported</t>
  </si>
  <si>
    <t>£</t>
  </si>
  <si>
    <t>BRENTNALL</t>
  </si>
  <si>
    <t>CHARLESTOWN</t>
  </si>
  <si>
    <t>MOORFIELD</t>
  </si>
  <si>
    <t>SILVERDALE</t>
  </si>
  <si>
    <t>ALL SOULS RC</t>
  </si>
  <si>
    <t>OLLM</t>
  </si>
  <si>
    <t>ST GEORGES CE</t>
  </si>
  <si>
    <t>ST JAMES RC</t>
  </si>
  <si>
    <t>ST JOSEPHS RC IRLAM</t>
  </si>
  <si>
    <t>ST JOSEPHS RC ORDSALL</t>
  </si>
  <si>
    <t>ST JOSEPHS RC WORSLEY</t>
  </si>
  <si>
    <t>ST LUKES CE</t>
  </si>
  <si>
    <t>ST PAULS CE  NEW WIND</t>
  </si>
  <si>
    <t xml:space="preserve">ST PHILIPS CE </t>
  </si>
  <si>
    <t>ST SEBASTIANS RC</t>
  </si>
  <si>
    <t>ST THOMAS RC</t>
  </si>
  <si>
    <t xml:space="preserve">STS PETER &amp; JOHN </t>
  </si>
  <si>
    <t>01/02</t>
  </si>
  <si>
    <t>02/03</t>
  </si>
  <si>
    <t>03/04</t>
  </si>
  <si>
    <t>450 -500 pupils</t>
  </si>
  <si>
    <t>500-550 pupils</t>
  </si>
  <si>
    <t>550-600 pupils</t>
  </si>
  <si>
    <t>LITTLE HULTON</t>
  </si>
  <si>
    <t>WINDSOR</t>
  </si>
  <si>
    <t>ALL HALLOWS RC</t>
  </si>
  <si>
    <t>ST GEORGES RC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</si>
</sst>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_-&quot;£&quot;* #,##0.0_-;\-&quot;£&quot;* #,##0.0_-;_-&quot;£&quot;* &quot;-&quot;??_-;_-@_-"/>
    <numFmt numFmtId="174" formatCode="_-&quot;£&quot;* #,##0_-;\-&quot;£&quot;* #,##0_-;_-&quot;£&quot;* &quot;-&quot;??_-;_-@_-"/>
    <numFmt numFmtId="175" formatCode="#,##0;[Red]\(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72" fontId="5" fillId="0" borderId="8" xfId="15" applyNumberFormat="1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172" fontId="5" fillId="0" borderId="9" xfId="15" applyNumberFormat="1" applyFont="1" applyBorder="1" applyAlignment="1">
      <alignment horizontal="center"/>
    </xf>
    <xf numFmtId="172" fontId="5" fillId="0" borderId="10" xfId="15" applyNumberFormat="1" applyFont="1" applyBorder="1" applyAlignment="1">
      <alignment horizontal="center"/>
    </xf>
    <xf numFmtId="172" fontId="5" fillId="0" borderId="11" xfId="15" applyNumberFormat="1" applyFont="1" applyBorder="1" applyAlignment="1">
      <alignment horizontal="center"/>
    </xf>
    <xf numFmtId="175" fontId="5" fillId="0" borderId="12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72" fontId="5" fillId="0" borderId="8" xfId="15" applyNumberFormat="1" applyFont="1" applyBorder="1" applyAlignment="1">
      <alignment horizontal="center" vertical="center"/>
    </xf>
    <xf numFmtId="172" fontId="5" fillId="0" borderId="2" xfId="15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72" fontId="5" fillId="0" borderId="12" xfId="15" applyNumberFormat="1" applyFont="1" applyBorder="1" applyAlignment="1">
      <alignment horizontal="right" vertical="center"/>
    </xf>
    <xf numFmtId="175" fontId="5" fillId="0" borderId="12" xfId="15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72" fontId="5" fillId="0" borderId="12" xfId="15" applyNumberFormat="1" applyFont="1" applyBorder="1" applyAlignment="1">
      <alignment horizontal="center" vertical="center"/>
    </xf>
    <xf numFmtId="172" fontId="5" fillId="0" borderId="1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2" fontId="5" fillId="0" borderId="1" xfId="15" applyNumberFormat="1" applyFont="1" applyBorder="1" applyAlignment="1">
      <alignment horizontal="right" vertical="center"/>
    </xf>
    <xf numFmtId="175" fontId="5" fillId="0" borderId="1" xfId="15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2" fontId="5" fillId="0" borderId="8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2" fontId="5" fillId="0" borderId="0" xfId="15" applyNumberFormat="1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0" xfId="15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" fontId="5" fillId="0" borderId="12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72" fontId="5" fillId="0" borderId="10" xfId="15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75" fontId="6" fillId="0" borderId="12" xfId="15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72" fontId="8" fillId="0" borderId="16" xfId="15" applyNumberFormat="1" applyFont="1" applyBorder="1" applyAlignment="1">
      <alignment horizontal="center" vertical="center"/>
    </xf>
    <xf numFmtId="172" fontId="8" fillId="0" borderId="6" xfId="15" applyNumberFormat="1" applyFont="1" applyBorder="1" applyAlignment="1">
      <alignment horizontal="right" vertical="center"/>
    </xf>
    <xf numFmtId="172" fontId="8" fillId="0" borderId="17" xfId="15" applyNumberFormat="1" applyFont="1" applyBorder="1" applyAlignment="1">
      <alignment horizontal="right" vertical="center"/>
    </xf>
    <xf numFmtId="172" fontId="8" fillId="0" borderId="7" xfId="15" applyNumberFormat="1" applyFont="1" applyBorder="1" applyAlignment="1">
      <alignment horizontal="right" vertical="center"/>
    </xf>
    <xf numFmtId="175" fontId="8" fillId="0" borderId="18" xfId="15" applyNumberFormat="1" applyFont="1" applyBorder="1" applyAlignment="1">
      <alignment horizontal="right" vertical="center"/>
    </xf>
    <xf numFmtId="172" fontId="8" fillId="0" borderId="18" xfId="15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60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0" sqref="N20"/>
    </sheetView>
  </sheetViews>
  <sheetFormatPr defaultColWidth="9.140625" defaultRowHeight="12.75"/>
  <cols>
    <col min="1" max="1" width="23.57421875" style="6" customWidth="1"/>
    <col min="2" max="2" width="13.7109375" style="7" bestFit="1" customWidth="1"/>
    <col min="3" max="3" width="1.57421875" style="8" customWidth="1"/>
    <col min="4" max="4" width="7.28125" style="7" bestFit="1" customWidth="1"/>
    <col min="5" max="5" width="11.00390625" style="7" customWidth="1"/>
    <col min="6" max="7" width="8.57421875" style="7" customWidth="1"/>
    <col min="8" max="8" width="9.57421875" style="7" bestFit="1" customWidth="1"/>
    <col min="9" max="9" width="13.7109375" style="7" hidden="1" customWidth="1"/>
    <col min="10" max="10" width="1.8515625" style="8" customWidth="1"/>
    <col min="11" max="11" width="12.57421875" style="9" customWidth="1"/>
    <col min="12" max="12" width="1.1484375" style="6" customWidth="1"/>
    <col min="13" max="16" width="15.28125" style="6" customWidth="1"/>
    <col min="17" max="16384" width="9.140625" style="6" customWidth="1"/>
  </cols>
  <sheetData>
    <row r="1" spans="1:11" s="5" customFormat="1" ht="22.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4"/>
    </row>
    <row r="2" ht="15">
      <c r="L2" s="10"/>
    </row>
    <row r="3" spans="2:16" ht="15">
      <c r="B3" s="11" t="s">
        <v>1</v>
      </c>
      <c r="C3" s="12"/>
      <c r="D3" s="11"/>
      <c r="E3" s="13"/>
      <c r="F3" s="14"/>
      <c r="G3" s="15"/>
      <c r="H3" s="11"/>
      <c r="I3" s="11" t="s">
        <v>2</v>
      </c>
      <c r="J3" s="12"/>
      <c r="K3" s="16" t="s">
        <v>3</v>
      </c>
      <c r="L3" s="12"/>
      <c r="M3" s="80" t="s">
        <v>4</v>
      </c>
      <c r="N3" s="81"/>
      <c r="O3" s="81"/>
      <c r="P3" s="82"/>
    </row>
    <row r="4" spans="2:16" ht="15">
      <c r="B4" s="12" t="s">
        <v>5</v>
      </c>
      <c r="C4" s="12"/>
      <c r="D4" s="12" t="s">
        <v>6</v>
      </c>
      <c r="E4" s="17"/>
      <c r="F4" s="8" t="s">
        <v>7</v>
      </c>
      <c r="G4" s="18"/>
      <c r="H4" s="12" t="s">
        <v>8</v>
      </c>
      <c r="I4" s="12" t="s">
        <v>9</v>
      </c>
      <c r="J4" s="12"/>
      <c r="K4" s="19" t="s">
        <v>10</v>
      </c>
      <c r="L4" s="12"/>
      <c r="M4" s="17"/>
      <c r="N4" s="12"/>
      <c r="O4" s="12"/>
      <c r="P4" s="18"/>
    </row>
    <row r="5" spans="2:16" ht="15">
      <c r="B5" s="12" t="s">
        <v>11</v>
      </c>
      <c r="C5" s="12"/>
      <c r="D5" s="12" t="s">
        <v>12</v>
      </c>
      <c r="E5" s="17"/>
      <c r="F5" s="8" t="s">
        <v>13</v>
      </c>
      <c r="G5" s="18"/>
      <c r="H5" s="12" t="s">
        <v>14</v>
      </c>
      <c r="I5" s="12" t="s">
        <v>5</v>
      </c>
      <c r="J5" s="12"/>
      <c r="K5" s="19" t="s">
        <v>15</v>
      </c>
      <c r="L5" s="12"/>
      <c r="M5" s="17" t="s">
        <v>16</v>
      </c>
      <c r="N5" s="12" t="s">
        <v>17</v>
      </c>
      <c r="O5" s="12" t="s">
        <v>18</v>
      </c>
      <c r="P5" s="18" t="s">
        <v>19</v>
      </c>
    </row>
    <row r="6" spans="2:16" ht="15">
      <c r="B6" s="12" t="s">
        <v>20</v>
      </c>
      <c r="C6" s="12"/>
      <c r="D6" s="12" t="s">
        <v>20</v>
      </c>
      <c r="E6" s="17"/>
      <c r="F6" s="8" t="s">
        <v>21</v>
      </c>
      <c r="G6" s="18"/>
      <c r="H6" s="12" t="s">
        <v>21</v>
      </c>
      <c r="I6" s="12" t="s">
        <v>11</v>
      </c>
      <c r="J6" s="12"/>
      <c r="K6" s="19"/>
      <c r="L6" s="12"/>
      <c r="M6" s="20"/>
      <c r="N6" s="20"/>
      <c r="O6" s="20"/>
      <c r="P6" s="20"/>
    </row>
    <row r="7" spans="2:16" ht="15">
      <c r="B7" s="21" t="s">
        <v>22</v>
      </c>
      <c r="C7" s="22"/>
      <c r="D7" s="21"/>
      <c r="E7" s="23"/>
      <c r="F7" s="24"/>
      <c r="G7" s="25"/>
      <c r="H7" s="21" t="s">
        <v>22</v>
      </c>
      <c r="I7" s="21" t="s">
        <v>22</v>
      </c>
      <c r="J7" s="22"/>
      <c r="K7" s="26" t="s">
        <v>22</v>
      </c>
      <c r="L7" s="22"/>
      <c r="M7" s="27" t="s">
        <v>22</v>
      </c>
      <c r="N7" s="27" t="s">
        <v>22</v>
      </c>
      <c r="O7" s="27" t="s">
        <v>22</v>
      </c>
      <c r="P7" s="27" t="s">
        <v>22</v>
      </c>
    </row>
    <row r="8" spans="1:16" s="39" customFormat="1" ht="15">
      <c r="A8" s="28" t="s">
        <v>23</v>
      </c>
      <c r="B8" s="29">
        <v>10926</v>
      </c>
      <c r="C8" s="30"/>
      <c r="D8" s="31">
        <v>161</v>
      </c>
      <c r="E8" s="32"/>
      <c r="F8" s="33">
        <v>20</v>
      </c>
      <c r="G8" s="34"/>
      <c r="H8" s="35">
        <v>180</v>
      </c>
      <c r="I8" s="36">
        <f aca="true" t="shared" si="0" ref="I8:I24">H8*F8</f>
        <v>3600</v>
      </c>
      <c r="J8" s="30"/>
      <c r="K8" s="37">
        <f aca="true" t="shared" si="1" ref="K8:K24">I8-B8</f>
        <v>-7326</v>
      </c>
      <c r="L8" s="30"/>
      <c r="M8" s="38">
        <f aca="true" t="shared" si="2" ref="M8:M24">ROUND($I8+($B8-$I8)*0.75,0)</f>
        <v>9095</v>
      </c>
      <c r="N8" s="38">
        <f aca="true" t="shared" si="3" ref="N8:N24">ROUND($I8+($B8-$I8)*0.5,0)</f>
        <v>7263</v>
      </c>
      <c r="O8" s="38">
        <f aca="true" t="shared" si="4" ref="O8:O24">ROUND($I8+($B8-$I8)*0.25,0)</f>
        <v>5432</v>
      </c>
      <c r="P8" s="38">
        <f aca="true" t="shared" si="5" ref="P8:P24">I8</f>
        <v>3600</v>
      </c>
    </row>
    <row r="9" spans="1:16" s="39" customFormat="1" ht="15">
      <c r="A9" s="40" t="s">
        <v>24</v>
      </c>
      <c r="B9" s="41">
        <v>1080</v>
      </c>
      <c r="C9" s="30"/>
      <c r="D9" s="31">
        <v>194</v>
      </c>
      <c r="E9" s="32"/>
      <c r="F9" s="33">
        <v>6</v>
      </c>
      <c r="G9" s="34"/>
      <c r="H9" s="35">
        <v>180</v>
      </c>
      <c r="I9" s="36">
        <f t="shared" si="0"/>
        <v>1080</v>
      </c>
      <c r="J9" s="30"/>
      <c r="K9" s="37">
        <f t="shared" si="1"/>
        <v>0</v>
      </c>
      <c r="L9" s="30"/>
      <c r="M9" s="38">
        <f t="shared" si="2"/>
        <v>1080</v>
      </c>
      <c r="N9" s="38">
        <f t="shared" si="3"/>
        <v>1080</v>
      </c>
      <c r="O9" s="38">
        <f t="shared" si="4"/>
        <v>1080</v>
      </c>
      <c r="P9" s="38">
        <f t="shared" si="5"/>
        <v>1080</v>
      </c>
    </row>
    <row r="10" spans="1:16" s="39" customFormat="1" ht="15">
      <c r="A10" s="40" t="s">
        <v>25</v>
      </c>
      <c r="B10" s="41">
        <v>10926</v>
      </c>
      <c r="C10" s="30"/>
      <c r="D10" s="31">
        <v>161</v>
      </c>
      <c r="E10" s="32"/>
      <c r="F10" s="33">
        <v>20</v>
      </c>
      <c r="G10" s="34"/>
      <c r="H10" s="35">
        <v>180</v>
      </c>
      <c r="I10" s="36">
        <f t="shared" si="0"/>
        <v>3600</v>
      </c>
      <c r="J10" s="30"/>
      <c r="K10" s="37">
        <f t="shared" si="1"/>
        <v>-7326</v>
      </c>
      <c r="L10" s="30"/>
      <c r="M10" s="38">
        <f t="shared" si="2"/>
        <v>9095</v>
      </c>
      <c r="N10" s="38">
        <f t="shared" si="3"/>
        <v>7263</v>
      </c>
      <c r="O10" s="38">
        <f t="shared" si="4"/>
        <v>5432</v>
      </c>
      <c r="P10" s="38">
        <f t="shared" si="5"/>
        <v>3600</v>
      </c>
    </row>
    <row r="11" spans="1:16" s="39" customFormat="1" ht="15">
      <c r="A11" s="40" t="s">
        <v>26</v>
      </c>
      <c r="B11" s="41">
        <v>18294</v>
      </c>
      <c r="C11" s="30"/>
      <c r="D11" s="31">
        <v>149</v>
      </c>
      <c r="E11" s="32"/>
      <c r="F11" s="33">
        <v>20</v>
      </c>
      <c r="G11" s="34"/>
      <c r="H11" s="35">
        <v>180</v>
      </c>
      <c r="I11" s="36">
        <f t="shared" si="0"/>
        <v>3600</v>
      </c>
      <c r="J11" s="30"/>
      <c r="K11" s="37">
        <f t="shared" si="1"/>
        <v>-14694</v>
      </c>
      <c r="L11" s="30"/>
      <c r="M11" s="38">
        <f t="shared" si="2"/>
        <v>14621</v>
      </c>
      <c r="N11" s="38">
        <f t="shared" si="3"/>
        <v>10947</v>
      </c>
      <c r="O11" s="38">
        <f t="shared" si="4"/>
        <v>7274</v>
      </c>
      <c r="P11" s="38">
        <f t="shared" si="5"/>
        <v>3600</v>
      </c>
    </row>
    <row r="12" spans="1:16" s="39" customFormat="1" ht="15">
      <c r="A12" s="40" t="s">
        <v>27</v>
      </c>
      <c r="B12" s="41">
        <v>15838</v>
      </c>
      <c r="C12" s="30"/>
      <c r="D12" s="31">
        <v>153</v>
      </c>
      <c r="E12" s="32"/>
      <c r="F12" s="33">
        <v>20</v>
      </c>
      <c r="G12" s="34"/>
      <c r="H12" s="35">
        <v>180</v>
      </c>
      <c r="I12" s="36">
        <f t="shared" si="0"/>
        <v>3600</v>
      </c>
      <c r="J12" s="30"/>
      <c r="K12" s="37">
        <f t="shared" si="1"/>
        <v>-12238</v>
      </c>
      <c r="L12" s="30"/>
      <c r="M12" s="38">
        <f t="shared" si="2"/>
        <v>12779</v>
      </c>
      <c r="N12" s="38">
        <f t="shared" si="3"/>
        <v>9719</v>
      </c>
      <c r="O12" s="38">
        <f t="shared" si="4"/>
        <v>6660</v>
      </c>
      <c r="P12" s="38">
        <f t="shared" si="5"/>
        <v>3600</v>
      </c>
    </row>
    <row r="13" spans="1:16" s="39" customFormat="1" ht="15">
      <c r="A13" s="40" t="s">
        <v>28</v>
      </c>
      <c r="B13" s="41">
        <v>21978</v>
      </c>
      <c r="C13" s="30"/>
      <c r="D13" s="31">
        <v>143</v>
      </c>
      <c r="E13" s="32"/>
      <c r="F13" s="33">
        <v>20</v>
      </c>
      <c r="G13" s="34"/>
      <c r="H13" s="35">
        <v>180</v>
      </c>
      <c r="I13" s="36">
        <f t="shared" si="0"/>
        <v>3600</v>
      </c>
      <c r="J13" s="30"/>
      <c r="K13" s="37">
        <f t="shared" si="1"/>
        <v>-18378</v>
      </c>
      <c r="L13" s="30"/>
      <c r="M13" s="38">
        <f t="shared" si="2"/>
        <v>17384</v>
      </c>
      <c r="N13" s="38">
        <f t="shared" si="3"/>
        <v>12789</v>
      </c>
      <c r="O13" s="38">
        <f t="shared" si="4"/>
        <v>8195</v>
      </c>
      <c r="P13" s="38">
        <f t="shared" si="5"/>
        <v>3600</v>
      </c>
    </row>
    <row r="14" spans="1:16" s="39" customFormat="1" ht="15">
      <c r="A14" s="40" t="s">
        <v>29</v>
      </c>
      <c r="B14" s="41">
        <v>1080</v>
      </c>
      <c r="C14" s="30"/>
      <c r="D14" s="31">
        <v>194</v>
      </c>
      <c r="E14" s="32"/>
      <c r="F14" s="33">
        <v>6</v>
      </c>
      <c r="G14" s="34"/>
      <c r="H14" s="35">
        <v>180</v>
      </c>
      <c r="I14" s="36">
        <f t="shared" si="0"/>
        <v>1080</v>
      </c>
      <c r="J14" s="30"/>
      <c r="K14" s="37">
        <f t="shared" si="1"/>
        <v>0</v>
      </c>
      <c r="L14" s="30"/>
      <c r="M14" s="38">
        <f t="shared" si="2"/>
        <v>1080</v>
      </c>
      <c r="N14" s="38">
        <f t="shared" si="3"/>
        <v>1080</v>
      </c>
      <c r="O14" s="38">
        <f t="shared" si="4"/>
        <v>1080</v>
      </c>
      <c r="P14" s="38">
        <f t="shared" si="5"/>
        <v>1080</v>
      </c>
    </row>
    <row r="15" spans="1:16" s="39" customFormat="1" ht="15">
      <c r="A15" s="40" t="s">
        <v>30</v>
      </c>
      <c r="B15" s="41">
        <v>1620</v>
      </c>
      <c r="C15" s="30"/>
      <c r="D15" s="31">
        <v>191</v>
      </c>
      <c r="E15" s="32"/>
      <c r="F15" s="33">
        <v>9</v>
      </c>
      <c r="G15" s="34"/>
      <c r="H15" s="35">
        <v>180</v>
      </c>
      <c r="I15" s="36">
        <f t="shared" si="0"/>
        <v>1620</v>
      </c>
      <c r="J15" s="30"/>
      <c r="K15" s="37">
        <f t="shared" si="1"/>
        <v>0</v>
      </c>
      <c r="L15" s="30"/>
      <c r="M15" s="38">
        <f t="shared" si="2"/>
        <v>1620</v>
      </c>
      <c r="N15" s="38">
        <f t="shared" si="3"/>
        <v>1620</v>
      </c>
      <c r="O15" s="38">
        <f t="shared" si="4"/>
        <v>1620</v>
      </c>
      <c r="P15" s="38">
        <f t="shared" si="5"/>
        <v>1620</v>
      </c>
    </row>
    <row r="16" spans="1:16" s="39" customFormat="1" ht="15">
      <c r="A16" s="40" t="s">
        <v>31</v>
      </c>
      <c r="B16" s="41">
        <v>3600</v>
      </c>
      <c r="C16" s="30"/>
      <c r="D16" s="31">
        <v>180</v>
      </c>
      <c r="E16" s="32"/>
      <c r="F16" s="33">
        <v>20</v>
      </c>
      <c r="G16" s="34"/>
      <c r="H16" s="35">
        <v>180</v>
      </c>
      <c r="I16" s="36">
        <f t="shared" si="0"/>
        <v>3600</v>
      </c>
      <c r="J16" s="30"/>
      <c r="K16" s="37">
        <f t="shared" si="1"/>
        <v>0</v>
      </c>
      <c r="L16" s="30"/>
      <c r="M16" s="38">
        <f t="shared" si="2"/>
        <v>3600</v>
      </c>
      <c r="N16" s="38">
        <f t="shared" si="3"/>
        <v>3600</v>
      </c>
      <c r="O16" s="38">
        <f t="shared" si="4"/>
        <v>3600</v>
      </c>
      <c r="P16" s="38">
        <f t="shared" si="5"/>
        <v>3600</v>
      </c>
    </row>
    <row r="17" spans="1:16" s="39" customFormat="1" ht="15">
      <c r="A17" s="40" t="s">
        <v>32</v>
      </c>
      <c r="B17" s="41">
        <v>27504</v>
      </c>
      <c r="C17" s="30"/>
      <c r="D17" s="31">
        <v>134</v>
      </c>
      <c r="E17" s="32"/>
      <c r="F17" s="33">
        <v>20</v>
      </c>
      <c r="G17" s="34"/>
      <c r="H17" s="35">
        <v>180</v>
      </c>
      <c r="I17" s="36">
        <f t="shared" si="0"/>
        <v>3600</v>
      </c>
      <c r="J17" s="30"/>
      <c r="K17" s="37">
        <f t="shared" si="1"/>
        <v>-23904</v>
      </c>
      <c r="L17" s="30"/>
      <c r="M17" s="38">
        <f t="shared" si="2"/>
        <v>21528</v>
      </c>
      <c r="N17" s="38">
        <f t="shared" si="3"/>
        <v>15552</v>
      </c>
      <c r="O17" s="38">
        <f t="shared" si="4"/>
        <v>9576</v>
      </c>
      <c r="P17" s="38">
        <f t="shared" si="5"/>
        <v>3600</v>
      </c>
    </row>
    <row r="18" spans="1:16" s="39" customFormat="1" ht="15">
      <c r="A18" s="40" t="s">
        <v>33</v>
      </c>
      <c r="B18" s="41">
        <v>9698</v>
      </c>
      <c r="C18" s="30"/>
      <c r="D18" s="31">
        <v>163</v>
      </c>
      <c r="E18" s="32"/>
      <c r="F18" s="33">
        <v>20</v>
      </c>
      <c r="G18" s="34"/>
      <c r="H18" s="35">
        <v>180</v>
      </c>
      <c r="I18" s="36">
        <f t="shared" si="0"/>
        <v>3600</v>
      </c>
      <c r="J18" s="30"/>
      <c r="K18" s="37">
        <f t="shared" si="1"/>
        <v>-6098</v>
      </c>
      <c r="L18" s="30"/>
      <c r="M18" s="38">
        <f t="shared" si="2"/>
        <v>8174</v>
      </c>
      <c r="N18" s="38">
        <f t="shared" si="3"/>
        <v>6649</v>
      </c>
      <c r="O18" s="38">
        <f t="shared" si="4"/>
        <v>5125</v>
      </c>
      <c r="P18" s="38">
        <f t="shared" si="5"/>
        <v>3600</v>
      </c>
    </row>
    <row r="19" spans="1:16" s="39" customFormat="1" ht="15">
      <c r="A19" s="40" t="s">
        <v>34</v>
      </c>
      <c r="B19" s="41">
        <v>3060</v>
      </c>
      <c r="C19" s="30"/>
      <c r="D19" s="31">
        <v>183</v>
      </c>
      <c r="E19" s="32"/>
      <c r="F19" s="33">
        <v>17</v>
      </c>
      <c r="G19" s="34"/>
      <c r="H19" s="35">
        <v>180</v>
      </c>
      <c r="I19" s="36">
        <f t="shared" si="0"/>
        <v>3060</v>
      </c>
      <c r="J19" s="30"/>
      <c r="K19" s="37">
        <f t="shared" si="1"/>
        <v>0</v>
      </c>
      <c r="L19" s="30"/>
      <c r="M19" s="38">
        <f t="shared" si="2"/>
        <v>3060</v>
      </c>
      <c r="N19" s="38">
        <f t="shared" si="3"/>
        <v>3060</v>
      </c>
      <c r="O19" s="38">
        <f t="shared" si="4"/>
        <v>3060</v>
      </c>
      <c r="P19" s="38">
        <f t="shared" si="5"/>
        <v>3060</v>
      </c>
    </row>
    <row r="20" spans="1:16" s="39" customFormat="1" ht="15">
      <c r="A20" s="40" t="s">
        <v>35</v>
      </c>
      <c r="B20" s="41">
        <v>540</v>
      </c>
      <c r="C20" s="30"/>
      <c r="D20" s="31">
        <v>197</v>
      </c>
      <c r="E20" s="32"/>
      <c r="F20" s="33">
        <v>3</v>
      </c>
      <c r="G20" s="34"/>
      <c r="H20" s="35">
        <v>180</v>
      </c>
      <c r="I20" s="36">
        <f t="shared" si="0"/>
        <v>540</v>
      </c>
      <c r="J20" s="30"/>
      <c r="K20" s="37">
        <f t="shared" si="1"/>
        <v>0</v>
      </c>
      <c r="L20" s="30"/>
      <c r="M20" s="38">
        <f t="shared" si="2"/>
        <v>540</v>
      </c>
      <c r="N20" s="38">
        <f t="shared" si="3"/>
        <v>540</v>
      </c>
      <c r="O20" s="38">
        <f t="shared" si="4"/>
        <v>540</v>
      </c>
      <c r="P20" s="38">
        <f t="shared" si="5"/>
        <v>540</v>
      </c>
    </row>
    <row r="21" spans="1:16" s="39" customFormat="1" ht="15">
      <c r="A21" s="40" t="s">
        <v>36</v>
      </c>
      <c r="B21" s="41">
        <v>41626</v>
      </c>
      <c r="C21" s="30"/>
      <c r="D21" s="31">
        <v>111</v>
      </c>
      <c r="E21" s="32"/>
      <c r="F21" s="33">
        <v>20</v>
      </c>
      <c r="G21" s="34"/>
      <c r="H21" s="35">
        <v>180</v>
      </c>
      <c r="I21" s="36">
        <f t="shared" si="0"/>
        <v>3600</v>
      </c>
      <c r="J21" s="30"/>
      <c r="K21" s="37">
        <f t="shared" si="1"/>
        <v>-38026</v>
      </c>
      <c r="L21" s="30"/>
      <c r="M21" s="38">
        <f t="shared" si="2"/>
        <v>32120</v>
      </c>
      <c r="N21" s="38">
        <f t="shared" si="3"/>
        <v>22613</v>
      </c>
      <c r="O21" s="38">
        <f t="shared" si="4"/>
        <v>13107</v>
      </c>
      <c r="P21" s="38">
        <f t="shared" si="5"/>
        <v>3600</v>
      </c>
    </row>
    <row r="22" spans="1:16" s="39" customFormat="1" ht="15">
      <c r="A22" s="40" t="s">
        <v>37</v>
      </c>
      <c r="B22" s="42">
        <v>7242</v>
      </c>
      <c r="C22" s="30"/>
      <c r="D22" s="43">
        <v>167</v>
      </c>
      <c r="E22" s="44"/>
      <c r="F22" s="45">
        <v>20</v>
      </c>
      <c r="G22" s="46"/>
      <c r="H22" s="47">
        <v>180</v>
      </c>
      <c r="I22" s="48">
        <f t="shared" si="0"/>
        <v>3600</v>
      </c>
      <c r="J22" s="30"/>
      <c r="K22" s="49">
        <f t="shared" si="1"/>
        <v>-3642</v>
      </c>
      <c r="L22" s="30"/>
      <c r="M22" s="50">
        <f t="shared" si="2"/>
        <v>6332</v>
      </c>
      <c r="N22" s="50">
        <f t="shared" si="3"/>
        <v>5421</v>
      </c>
      <c r="O22" s="50">
        <f t="shared" si="4"/>
        <v>4511</v>
      </c>
      <c r="P22" s="50">
        <f t="shared" si="5"/>
        <v>3600</v>
      </c>
    </row>
    <row r="23" spans="1:16" s="39" customFormat="1" ht="15">
      <c r="A23" s="40" t="s">
        <v>38</v>
      </c>
      <c r="B23" s="41">
        <v>9084</v>
      </c>
      <c r="C23" s="30"/>
      <c r="D23" s="31">
        <v>164</v>
      </c>
      <c r="E23" s="32"/>
      <c r="F23" s="33">
        <v>20</v>
      </c>
      <c r="G23" s="34"/>
      <c r="H23" s="35">
        <v>180</v>
      </c>
      <c r="I23" s="36">
        <f t="shared" si="0"/>
        <v>3600</v>
      </c>
      <c r="J23" s="30"/>
      <c r="K23" s="37">
        <f t="shared" si="1"/>
        <v>-5484</v>
      </c>
      <c r="L23" s="30"/>
      <c r="M23" s="38">
        <f t="shared" si="2"/>
        <v>7713</v>
      </c>
      <c r="N23" s="38">
        <f t="shared" si="3"/>
        <v>6342</v>
      </c>
      <c r="O23" s="38">
        <f t="shared" si="4"/>
        <v>4971</v>
      </c>
      <c r="P23" s="38">
        <f t="shared" si="5"/>
        <v>3600</v>
      </c>
    </row>
    <row r="24" spans="1:16" s="39" customFormat="1" ht="15">
      <c r="A24" s="51" t="s">
        <v>39</v>
      </c>
      <c r="B24" s="41">
        <v>4140</v>
      </c>
      <c r="C24" s="30"/>
      <c r="D24" s="31">
        <v>177</v>
      </c>
      <c r="E24" s="32"/>
      <c r="F24" s="33">
        <v>20</v>
      </c>
      <c r="G24" s="34"/>
      <c r="H24" s="35">
        <v>180</v>
      </c>
      <c r="I24" s="36">
        <f t="shared" si="0"/>
        <v>3600</v>
      </c>
      <c r="J24" s="52"/>
      <c r="K24" s="37">
        <f t="shared" si="1"/>
        <v>-540</v>
      </c>
      <c r="L24" s="30"/>
      <c r="M24" s="38">
        <f t="shared" si="2"/>
        <v>4005</v>
      </c>
      <c r="N24" s="38">
        <f t="shared" si="3"/>
        <v>3870</v>
      </c>
      <c r="O24" s="38">
        <f t="shared" si="4"/>
        <v>3735</v>
      </c>
      <c r="P24" s="38">
        <f t="shared" si="5"/>
        <v>3600</v>
      </c>
    </row>
    <row r="25" spans="2:16" s="53" customFormat="1" ht="15">
      <c r="B25" s="54"/>
      <c r="C25" s="55"/>
      <c r="D25" s="56"/>
      <c r="E25" s="56"/>
      <c r="F25" s="56"/>
      <c r="G25" s="56"/>
      <c r="H25" s="57"/>
      <c r="I25" s="55"/>
      <c r="J25" s="55"/>
      <c r="K25" s="58"/>
      <c r="L25" s="55"/>
      <c r="M25" s="59"/>
      <c r="N25" s="59"/>
      <c r="O25" s="59"/>
      <c r="P25" s="59"/>
    </row>
    <row r="26" spans="2:16" s="53" customFormat="1" ht="32.25" customHeight="1">
      <c r="B26" s="54"/>
      <c r="C26" s="55"/>
      <c r="D26" s="60"/>
      <c r="E26" s="61" t="s">
        <v>40</v>
      </c>
      <c r="F26" s="61" t="s">
        <v>41</v>
      </c>
      <c r="G26" s="62" t="s">
        <v>42</v>
      </c>
      <c r="H26" s="63"/>
      <c r="I26" s="55"/>
      <c r="J26" s="55"/>
      <c r="K26" s="58"/>
      <c r="L26" s="55"/>
      <c r="M26" s="59"/>
      <c r="N26" s="59"/>
      <c r="O26" s="59"/>
      <c r="P26" s="59"/>
    </row>
    <row r="27" spans="1:16" s="39" customFormat="1" ht="32.25" customHeight="1">
      <c r="A27" s="53"/>
      <c r="B27" s="54"/>
      <c r="C27" s="55"/>
      <c r="D27" s="64"/>
      <c r="E27" s="65" t="s">
        <v>43</v>
      </c>
      <c r="F27" s="65" t="s">
        <v>44</v>
      </c>
      <c r="G27" s="66" t="s">
        <v>45</v>
      </c>
      <c r="H27" s="67"/>
      <c r="I27" s="68"/>
      <c r="J27" s="55"/>
      <c r="K27" s="58"/>
      <c r="L27" s="55"/>
      <c r="M27" s="59"/>
      <c r="N27" s="59"/>
      <c r="O27" s="59"/>
      <c r="P27" s="59"/>
    </row>
    <row r="28" spans="1:16" s="39" customFormat="1" ht="15">
      <c r="A28" s="69" t="s">
        <v>46</v>
      </c>
      <c r="B28" s="41">
        <v>1658</v>
      </c>
      <c r="C28" s="30"/>
      <c r="D28" s="31">
        <v>498</v>
      </c>
      <c r="E28" s="31">
        <v>2</v>
      </c>
      <c r="F28" s="31">
        <v>50</v>
      </c>
      <c r="G28" s="31">
        <v>50</v>
      </c>
      <c r="H28" s="31">
        <v>260</v>
      </c>
      <c r="I28" s="36">
        <f>H28*F28</f>
        <v>13000</v>
      </c>
      <c r="J28" s="30"/>
      <c r="K28" s="70">
        <f>I28-B28</f>
        <v>11342</v>
      </c>
      <c r="L28" s="30"/>
      <c r="M28" s="38">
        <f>ROUND($I28+($B28-$I28)*0.75,0)</f>
        <v>4494</v>
      </c>
      <c r="N28" s="38">
        <v>13000</v>
      </c>
      <c r="O28" s="38">
        <v>13000</v>
      </c>
      <c r="P28" s="38">
        <f>I28</f>
        <v>13000</v>
      </c>
    </row>
    <row r="29" spans="1:16" s="39" customFormat="1" ht="15">
      <c r="A29" s="71" t="s">
        <v>47</v>
      </c>
      <c r="B29" s="41">
        <v>14093</v>
      </c>
      <c r="C29" s="30"/>
      <c r="D29" s="31">
        <v>483</v>
      </c>
      <c r="E29" s="31">
        <v>17</v>
      </c>
      <c r="F29" s="31">
        <v>50</v>
      </c>
      <c r="G29" s="31">
        <v>50</v>
      </c>
      <c r="H29" s="31">
        <v>260</v>
      </c>
      <c r="I29" s="36">
        <f>H29*F29</f>
        <v>13000</v>
      </c>
      <c r="J29" s="30"/>
      <c r="K29" s="37">
        <f>I29-B29</f>
        <v>-1093</v>
      </c>
      <c r="L29" s="30"/>
      <c r="M29" s="38">
        <f>ROUND($I29+($B29-$I29)*0.75,0)</f>
        <v>13820</v>
      </c>
      <c r="N29" s="38">
        <f>ROUND($I29+($B29-$I29)*0.5,0)</f>
        <v>13547</v>
      </c>
      <c r="O29" s="38">
        <f>ROUND($I29+($B29-$I29)*0.25,0)</f>
        <v>13273</v>
      </c>
      <c r="P29" s="38">
        <f>I29</f>
        <v>13000</v>
      </c>
    </row>
    <row r="30" spans="1:16" s="39" customFormat="1" ht="15">
      <c r="A30" s="71" t="s">
        <v>48</v>
      </c>
      <c r="B30" s="41">
        <v>39792</v>
      </c>
      <c r="C30" s="30"/>
      <c r="D30" s="31">
        <v>452</v>
      </c>
      <c r="E30" s="31">
        <v>48</v>
      </c>
      <c r="F30" s="31">
        <v>50</v>
      </c>
      <c r="G30" s="31">
        <v>50</v>
      </c>
      <c r="H30" s="31">
        <v>260</v>
      </c>
      <c r="I30" s="36">
        <f>H30*F30</f>
        <v>13000</v>
      </c>
      <c r="J30" s="30"/>
      <c r="K30" s="37">
        <f>I30-B30</f>
        <v>-26792</v>
      </c>
      <c r="L30" s="30"/>
      <c r="M30" s="38">
        <f>ROUND($I30+($B30-$I30)*0.75,0)</f>
        <v>33094</v>
      </c>
      <c r="N30" s="38">
        <f>ROUND($I30+($B30-$I30)*0.5,0)</f>
        <v>26396</v>
      </c>
      <c r="O30" s="38">
        <f>ROUND($I30+($B30-$I30)*0.25,0)</f>
        <v>19698</v>
      </c>
      <c r="P30" s="38">
        <f>I30</f>
        <v>13000</v>
      </c>
    </row>
    <row r="31" spans="1:16" s="39" customFormat="1" ht="15">
      <c r="A31" s="72" t="s">
        <v>49</v>
      </c>
      <c r="B31" s="41">
        <v>18238</v>
      </c>
      <c r="C31" s="30"/>
      <c r="D31" s="31">
        <v>478</v>
      </c>
      <c r="E31" s="31">
        <v>22</v>
      </c>
      <c r="F31" s="31">
        <v>50</v>
      </c>
      <c r="G31" s="31">
        <v>50</v>
      </c>
      <c r="H31" s="32">
        <v>260</v>
      </c>
      <c r="I31" s="36">
        <f>H31*F31</f>
        <v>13000</v>
      </c>
      <c r="J31" s="30"/>
      <c r="K31" s="37">
        <f>I31-B31</f>
        <v>-5238</v>
      </c>
      <c r="L31" s="30"/>
      <c r="M31" s="38">
        <f>ROUND($I31+($B31-$I31)*0.75,0)</f>
        <v>16929</v>
      </c>
      <c r="N31" s="38">
        <f>ROUND($I31+($B31-$I31)*0.5,0)</f>
        <v>15619</v>
      </c>
      <c r="O31" s="38">
        <f>ROUND($I31+($B31-$I31)*0.25,0)</f>
        <v>14310</v>
      </c>
      <c r="P31" s="38">
        <f>I31</f>
        <v>13000</v>
      </c>
    </row>
    <row r="32" spans="2:16" s="73" customFormat="1" ht="23.25" customHeight="1" thickBot="1">
      <c r="B32" s="74">
        <f>SUM(B8:B31)</f>
        <v>262017</v>
      </c>
      <c r="C32" s="75"/>
      <c r="D32" s="56"/>
      <c r="E32" s="56"/>
      <c r="F32" s="56"/>
      <c r="G32" s="56"/>
      <c r="H32" s="56"/>
      <c r="I32" s="76">
        <f>SUM(I8:I31)</f>
        <v>102580</v>
      </c>
      <c r="J32" s="77"/>
      <c r="K32" s="78">
        <f>SUM(K8:K31)</f>
        <v>-159437</v>
      </c>
      <c r="L32" s="77"/>
      <c r="M32" s="79">
        <f>SUM(M8:M31)</f>
        <v>222163</v>
      </c>
      <c r="N32" s="79">
        <f>SUM(N8:N31)</f>
        <v>187970</v>
      </c>
      <c r="O32" s="79">
        <f>SUM(O8:O31)</f>
        <v>145279</v>
      </c>
      <c r="P32" s="79">
        <f>SUM(P8:P31)</f>
        <v>102580</v>
      </c>
    </row>
    <row r="33" ht="15.75" thickTop="1"/>
    <row r="35" ht="12" customHeight="1"/>
  </sheetData>
  <mergeCells count="1">
    <mergeCell ref="M3:P3"/>
  </mergeCells>
  <printOptions/>
  <pageMargins left="0.25" right="0.17" top="0.5" bottom="0.57" header="0.18" footer="0.17"/>
  <pageSetup fitToHeight="1" fitToWidth="1" horizontalDpi="300" verticalDpi="300" orientation="landscape" paperSize="9" scale="91" r:id="rId1"/>
  <headerFooter alignWithMargins="0">
    <oddHeader>&amp;R&amp;"Comic Sans MS,Regular"&amp;14Appendix B&amp;"Arial,Regular"&amp;10
</oddHeader>
    <oddFooter>&amp;Ln bowers/finance&amp;C&amp;F&amp;R&amp;D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Duval/karen Boyle</dc:creator>
  <cp:keywords/>
  <dc:description/>
  <cp:lastModifiedBy>IT Services Dept</cp:lastModifiedBy>
  <cp:lastPrinted>2001-01-22T08:21:13Z</cp:lastPrinted>
  <dcterms:created xsi:type="dcterms:W3CDTF">2001-01-19T12:33:16Z</dcterms:created>
  <dcterms:modified xsi:type="dcterms:W3CDTF">2001-06-01T12:11:49Z</dcterms:modified>
  <cp:category/>
  <cp:version/>
  <cp:contentType/>
  <cp:contentStatus/>
</cp:coreProperties>
</file>