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601" activeTab="0"/>
  </bookViews>
  <sheets>
    <sheet name="Budget" sheetId="1" r:id="rId1"/>
  </sheets>
  <definedNames>
    <definedName name="_xlnm.Print_Titles" localSheetId="0">'Budget'!$1:$3</definedName>
  </definedNames>
  <calcPr fullCalcOnLoad="1"/>
</workbook>
</file>

<file path=xl/sharedStrings.xml><?xml version="1.0" encoding="utf-8"?>
<sst xmlns="http://schemas.openxmlformats.org/spreadsheetml/2006/main" count="169" uniqueCount="113">
  <si>
    <t>Voluntary  Sector Worker</t>
  </si>
  <si>
    <t>CITeam</t>
  </si>
  <si>
    <t>Communications</t>
  </si>
  <si>
    <t>Training &amp; Recruitment</t>
  </si>
  <si>
    <t>Rewarding Participation</t>
  </si>
  <si>
    <t>High Profile Policing</t>
  </si>
  <si>
    <t>Crime Prevention Budget</t>
  </si>
  <si>
    <t>CCTV</t>
  </si>
  <si>
    <t>GEARs+1</t>
  </si>
  <si>
    <t>Burglary Reduction</t>
  </si>
  <si>
    <t>Crime Analyst</t>
  </si>
  <si>
    <t>Crime Programme Manager</t>
  </si>
  <si>
    <t>PCSOs</t>
  </si>
  <si>
    <t>Community Sports Officer</t>
  </si>
  <si>
    <t>Play and Childcare</t>
  </si>
  <si>
    <t>GRUMPY</t>
  </si>
  <si>
    <t>Compact</t>
  </si>
  <si>
    <t>CRASY</t>
  </si>
  <si>
    <t>Youth participation</t>
  </si>
  <si>
    <t>Young Volunteers</t>
  </si>
  <si>
    <t>Physical Regeneration team</t>
  </si>
  <si>
    <t>Mini Bus</t>
  </si>
  <si>
    <t>In Bloom</t>
  </si>
  <si>
    <t>Alleygating</t>
  </si>
  <si>
    <t>Highways</t>
  </si>
  <si>
    <t>CEP</t>
  </si>
  <si>
    <t>Minor Works</t>
  </si>
  <si>
    <t>Neighbourhood Park</t>
  </si>
  <si>
    <t>Drugs and Alcohol</t>
  </si>
  <si>
    <t>Basic Skils &amp; ESOL</t>
  </si>
  <si>
    <t>SIP</t>
  </si>
  <si>
    <t>Job Shop</t>
  </si>
  <si>
    <t>Supporting Local Business</t>
  </si>
  <si>
    <t>Community Business</t>
  </si>
  <si>
    <t>M&amp;A</t>
  </si>
  <si>
    <t>Local Evaluation</t>
  </si>
  <si>
    <t>Cost of Living</t>
  </si>
  <si>
    <t>C</t>
  </si>
  <si>
    <t>TE</t>
  </si>
  <si>
    <t>MC</t>
  </si>
  <si>
    <t>TE/MC</t>
  </si>
  <si>
    <t>Site Assembly Acquisitions</t>
  </si>
  <si>
    <t xml:space="preserve">Private Housing Imps - </t>
  </si>
  <si>
    <t>Physical Design / Tech Support</t>
  </si>
  <si>
    <t>Capital</t>
  </si>
  <si>
    <t>Revenue</t>
  </si>
  <si>
    <t>Community Chest</t>
  </si>
  <si>
    <t>1.  Building Commmunities</t>
  </si>
  <si>
    <t>2.  Crime and Community Safety</t>
  </si>
  <si>
    <t>TOTALS</t>
  </si>
  <si>
    <t>4.  Physical programme</t>
  </si>
  <si>
    <t>5.  Health</t>
  </si>
  <si>
    <t>3.  Education, Children &amp; YP</t>
  </si>
  <si>
    <t>6.  Business, Emp &amp; Skills</t>
  </si>
  <si>
    <t>7.  Management &amp; Admin</t>
  </si>
  <si>
    <t>Supporting Schools (phase 3)</t>
  </si>
  <si>
    <t>Community Empowerment</t>
  </si>
  <si>
    <t>Healthy L. C (appr fig is less)</t>
  </si>
  <si>
    <t>Age Concern</t>
  </si>
  <si>
    <t>Lower Kersal Centre</t>
  </si>
  <si>
    <t>Shop parade Improvements</t>
  </si>
  <si>
    <t>Recycling/Env Maintenance - Cleaner, Greener, Safer</t>
  </si>
  <si>
    <t>Re-energise - Healthy Living Project Worker</t>
  </si>
  <si>
    <t>Local Labour part 1 - Maximising Local Labour</t>
  </si>
  <si>
    <t xml:space="preserve"> </t>
  </si>
  <si>
    <t>Supporting Community Facilities</t>
  </si>
  <si>
    <t>BC Total</t>
  </si>
  <si>
    <t>CCS Total</t>
  </si>
  <si>
    <t>ECYP Total</t>
  </si>
  <si>
    <t>PE Total</t>
  </si>
  <si>
    <t>Health Total</t>
  </si>
  <si>
    <t>BES Total</t>
  </si>
  <si>
    <t>TOTAL NDC</t>
  </si>
  <si>
    <t>Early Years Provision - Family and Friends Project</t>
  </si>
  <si>
    <t>Early Years Provision - Speech and Language Project</t>
  </si>
  <si>
    <t>Addressing Diversity - inclusion</t>
  </si>
  <si>
    <t>Housing - Litchfield improvements</t>
  </si>
  <si>
    <t>Housing - LWR Kersal improvements</t>
  </si>
  <si>
    <t>Withycombe Place</t>
  </si>
  <si>
    <t>Intensive Neighbourhood Management</t>
  </si>
  <si>
    <t>Alternative Curriculum</t>
  </si>
  <si>
    <t>Impact</t>
  </si>
  <si>
    <t>Supporting families project</t>
  </si>
  <si>
    <t>London Street</t>
  </si>
  <si>
    <t>Time Banking</t>
  </si>
  <si>
    <t>Transition</t>
  </si>
  <si>
    <t>Successful Transitions</t>
  </si>
  <si>
    <t>Worklessness projects</t>
  </si>
  <si>
    <t>Community Reporters</t>
  </si>
  <si>
    <t>Time Banking (with BC)</t>
  </si>
  <si>
    <t>Social Prescribing</t>
  </si>
  <si>
    <t>Smoking Cessation</t>
  </si>
  <si>
    <t>Mental Health Advocacy</t>
  </si>
  <si>
    <t>Project development</t>
  </si>
  <si>
    <t>Neighbourhood Management</t>
  </si>
  <si>
    <t>CHAP organisational development</t>
  </si>
  <si>
    <t>Plan Quarter split</t>
  </si>
  <si>
    <t>Revenue Q1</t>
  </si>
  <si>
    <t>Capital Q1</t>
  </si>
  <si>
    <t>Revenue Q2</t>
  </si>
  <si>
    <t>Capital Q2</t>
  </si>
  <si>
    <t>Revenue Q3</t>
  </si>
  <si>
    <t>Capital Q3</t>
  </si>
  <si>
    <t>Revenue Q4</t>
  </si>
  <si>
    <t>Capital Q4</t>
  </si>
  <si>
    <t>Supporting Families(with CCS)</t>
  </si>
  <si>
    <t>Sshhh campaign support</t>
  </si>
  <si>
    <t>Community Sector Team support</t>
  </si>
  <si>
    <t>Enhanced Maternity Services</t>
  </si>
  <si>
    <t>Enhanced parental support</t>
  </si>
  <si>
    <t>Percentage Revenue / Capital</t>
  </si>
  <si>
    <t>Delivery Plan 07-08</t>
  </si>
  <si>
    <t>APPENDIX 2 SCHEDULE B: PROJECTS 2007 - 2008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</si>
</sst>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0"/>
    <numFmt numFmtId="172" formatCode="0.0000"/>
    <numFmt numFmtId="173" formatCode="0.00000000"/>
    <numFmt numFmtId="174" formatCode="0.0000000"/>
    <numFmt numFmtId="175" formatCode="0.000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14"/>
      <name val="Arial"/>
      <family val="2"/>
    </font>
    <font>
      <b/>
      <sz val="14"/>
      <name val="Arial"/>
      <family val="2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1" fillId="3" borderId="31" xfId="0" applyFont="1" applyFill="1" applyBorder="1" applyAlignment="1">
      <alignment horizontal="center"/>
    </xf>
    <xf numFmtId="3" fontId="2" fillId="4" borderId="32" xfId="0" applyNumberFormat="1" applyFont="1" applyFill="1" applyBorder="1" applyAlignment="1">
      <alignment/>
    </xf>
    <xf numFmtId="3" fontId="2" fillId="4" borderId="33" xfId="0" applyNumberFormat="1" applyFont="1" applyFill="1" applyBorder="1" applyAlignment="1">
      <alignment/>
    </xf>
    <xf numFmtId="3" fontId="2" fillId="4" borderId="34" xfId="0" applyNumberFormat="1" applyFont="1" applyFill="1" applyBorder="1" applyAlignment="1">
      <alignment/>
    </xf>
    <xf numFmtId="3" fontId="2" fillId="4" borderId="35" xfId="0" applyNumberFormat="1" applyFont="1" applyFill="1" applyBorder="1" applyAlignment="1">
      <alignment/>
    </xf>
    <xf numFmtId="3" fontId="2" fillId="4" borderId="36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7" fontId="2" fillId="0" borderId="1" xfId="0" applyNumberFormat="1" applyFont="1" applyBorder="1" applyAlignment="1">
      <alignment horizontal="left"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1" fillId="0" borderId="44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4" borderId="4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2" fillId="0" borderId="38" xfId="0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10" xfId="0" applyFill="1" applyBorder="1" applyAlignment="1">
      <alignment/>
    </xf>
    <xf numFmtId="3" fontId="2" fillId="4" borderId="49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0" xfId="0" applyBorder="1" applyAlignment="1">
      <alignment/>
    </xf>
    <xf numFmtId="16" fontId="1" fillId="0" borderId="0" xfId="0" applyNumberFormat="1" applyFont="1" applyFill="1" applyBorder="1" applyAlignment="1">
      <alignment/>
    </xf>
    <xf numFmtId="0" fontId="0" fillId="0" borderId="46" xfId="0" applyBorder="1" applyAlignment="1">
      <alignment/>
    </xf>
    <xf numFmtId="16" fontId="1" fillId="5" borderId="51" xfId="0" applyNumberFormat="1" applyFont="1" applyFill="1" applyBorder="1" applyAlignment="1">
      <alignment/>
    </xf>
    <xf numFmtId="16" fontId="1" fillId="4" borderId="5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35" xfId="0" applyFont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0" fillId="0" borderId="35" xfId="0" applyNumberFormat="1" applyBorder="1" applyAlignment="1">
      <alignment/>
    </xf>
    <xf numFmtId="16" fontId="1" fillId="5" borderId="51" xfId="0" applyNumberFormat="1" applyFont="1" applyFill="1" applyBorder="1" applyAlignment="1">
      <alignment wrapText="1"/>
    </xf>
    <xf numFmtId="16" fontId="1" fillId="4" borderId="5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36" xfId="0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5" fillId="3" borderId="52" xfId="0" applyFont="1" applyFill="1" applyBorder="1" applyAlignment="1">
      <alignment/>
    </xf>
    <xf numFmtId="0" fontId="5" fillId="3" borderId="5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5" fillId="3" borderId="53" xfId="0" applyFont="1" applyFill="1" applyBorder="1" applyAlignment="1">
      <alignment/>
    </xf>
    <xf numFmtId="0" fontId="2" fillId="0" borderId="36" xfId="0" applyFont="1" applyBorder="1" applyAlignment="1">
      <alignment wrapText="1"/>
    </xf>
    <xf numFmtId="0" fontId="0" fillId="0" borderId="38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4" borderId="4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8" fillId="0" borderId="47" xfId="0" applyNumberFormat="1" applyFont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16" fontId="1" fillId="0" borderId="3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 wrapText="1"/>
    </xf>
    <xf numFmtId="0" fontId="0" fillId="0" borderId="4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46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0" fillId="2" borderId="47" xfId="0" applyFill="1" applyBorder="1" applyAlignment="1">
      <alignment wrapText="1"/>
    </xf>
    <xf numFmtId="0" fontId="7" fillId="2" borderId="50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view="pageBreakPreview" zoomScaleNormal="75" zoomScaleSheetLayoutView="100" workbookViewId="0" topLeftCell="A1">
      <pane xSplit="9" ySplit="3" topLeftCell="J88" activePane="bottomRight" state="frozen"/>
      <selection pane="topLeft" activeCell="A1" sqref="A1"/>
      <selection pane="topRight" activeCell="N1" sqref="N1"/>
      <selection pane="bottomLeft" activeCell="A5" sqref="A5"/>
      <selection pane="bottomRight" activeCell="A3" sqref="A3"/>
    </sheetView>
  </sheetViews>
  <sheetFormatPr defaultColWidth="9.140625" defaultRowHeight="12.75" outlineLevelRow="1"/>
  <cols>
    <col min="1" max="1" width="33.140625" style="0" customWidth="1"/>
    <col min="2" max="2" width="6.7109375" style="0" hidden="1" customWidth="1"/>
    <col min="3" max="5" width="0" style="0" hidden="1" customWidth="1"/>
    <col min="6" max="6" width="2.140625" style="0" hidden="1" customWidth="1"/>
    <col min="7" max="8" width="0" style="0" hidden="1" customWidth="1"/>
    <col min="9" max="9" width="9.8515625" style="0" hidden="1" customWidth="1"/>
    <col min="10" max="10" width="0.9921875" style="0" customWidth="1"/>
    <col min="11" max="12" width="9.7109375" style="0" customWidth="1"/>
    <col min="13" max="13" width="1.1484375" style="0" customWidth="1"/>
    <col min="14" max="21" width="9.7109375" style="0" customWidth="1"/>
  </cols>
  <sheetData>
    <row r="1" spans="1:21" ht="18.75" thickBot="1">
      <c r="A1" s="161" t="s">
        <v>112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</row>
    <row r="2" spans="1:21" ht="29.25" customHeight="1" thickBot="1">
      <c r="A2" s="4"/>
      <c r="B2" s="5"/>
      <c r="C2" s="154" t="s">
        <v>44</v>
      </c>
      <c r="D2" s="154" t="s">
        <v>45</v>
      </c>
      <c r="E2" s="155" t="s">
        <v>49</v>
      </c>
      <c r="F2" s="156"/>
      <c r="G2" s="154" t="s">
        <v>44</v>
      </c>
      <c r="H2" s="154" t="s">
        <v>45</v>
      </c>
      <c r="I2" s="155" t="s">
        <v>49</v>
      </c>
      <c r="J2" s="116"/>
      <c r="K2" s="157" t="s">
        <v>111</v>
      </c>
      <c r="L2" s="158"/>
      <c r="M2" s="116"/>
      <c r="N2" s="157" t="s">
        <v>96</v>
      </c>
      <c r="O2" s="159"/>
      <c r="P2" s="160"/>
      <c r="Q2" s="160"/>
      <c r="R2" s="160"/>
      <c r="S2" s="160"/>
      <c r="T2" s="160"/>
      <c r="U2" s="158"/>
    </row>
    <row r="3" spans="1:21" ht="33.75" customHeight="1" thickBot="1">
      <c r="A3" s="108"/>
      <c r="B3" s="79"/>
      <c r="C3" s="80"/>
      <c r="D3" s="3"/>
      <c r="E3" s="38"/>
      <c r="F3" s="3"/>
      <c r="G3" s="3"/>
      <c r="H3" s="81"/>
      <c r="I3" s="38"/>
      <c r="J3" s="78"/>
      <c r="K3" s="109" t="s">
        <v>45</v>
      </c>
      <c r="L3" s="110" t="s">
        <v>44</v>
      </c>
      <c r="M3" s="78"/>
      <c r="N3" s="122" t="s">
        <v>97</v>
      </c>
      <c r="O3" s="123" t="s">
        <v>98</v>
      </c>
      <c r="P3" s="122" t="s">
        <v>99</v>
      </c>
      <c r="Q3" s="123" t="s">
        <v>100</v>
      </c>
      <c r="R3" s="122" t="s">
        <v>101</v>
      </c>
      <c r="S3" s="123" t="s">
        <v>102</v>
      </c>
      <c r="T3" s="122" t="s">
        <v>103</v>
      </c>
      <c r="U3" s="123" t="s">
        <v>104</v>
      </c>
    </row>
    <row r="4" spans="1:21" ht="7.5" customHeight="1" thickBot="1">
      <c r="A4" s="153"/>
      <c r="B4" s="79"/>
      <c r="C4" s="80"/>
      <c r="D4" s="3"/>
      <c r="E4" s="38"/>
      <c r="F4" s="3"/>
      <c r="G4" s="3"/>
      <c r="H4" s="81"/>
      <c r="I4" s="38"/>
      <c r="J4" s="78"/>
      <c r="K4" s="107"/>
      <c r="L4" s="151"/>
      <c r="M4" s="78"/>
      <c r="N4" s="152"/>
      <c r="O4" s="152"/>
      <c r="P4" s="152"/>
      <c r="Q4" s="152"/>
      <c r="R4" s="152"/>
      <c r="S4" s="152"/>
      <c r="T4" s="152"/>
      <c r="U4" s="152"/>
    </row>
    <row r="5" spans="1:21" ht="12.75">
      <c r="A5" s="105" t="s">
        <v>47</v>
      </c>
      <c r="B5" s="54"/>
      <c r="C5" s="6"/>
      <c r="D5" s="7"/>
      <c r="E5" s="39"/>
      <c r="F5" s="37"/>
      <c r="G5" s="8"/>
      <c r="H5" s="9"/>
      <c r="I5" s="39"/>
      <c r="J5" s="106"/>
      <c r="K5" s="98"/>
      <c r="L5" s="98"/>
      <c r="M5" s="106"/>
      <c r="N5" s="97"/>
      <c r="O5" s="97"/>
      <c r="P5" s="97"/>
      <c r="Q5" s="97"/>
      <c r="R5" s="97"/>
      <c r="S5" s="97"/>
      <c r="T5" s="97"/>
      <c r="U5" s="97"/>
    </row>
    <row r="6" spans="1:21" ht="12.75" outlineLevel="1">
      <c r="A6" s="102" t="s">
        <v>46</v>
      </c>
      <c r="B6" s="1" t="s">
        <v>37</v>
      </c>
      <c r="C6" s="10">
        <v>0</v>
      </c>
      <c r="D6" s="11">
        <v>72000</v>
      </c>
      <c r="E6" s="40">
        <f aca="true" t="shared" si="0" ref="E6:E14">SUM(C6:D6)</f>
        <v>72000</v>
      </c>
      <c r="F6" s="35"/>
      <c r="G6" s="12">
        <v>0</v>
      </c>
      <c r="H6" s="13">
        <v>60000</v>
      </c>
      <c r="I6" s="40">
        <f>SUM(G6:H6)</f>
        <v>60000</v>
      </c>
      <c r="J6" s="106"/>
      <c r="K6" s="99">
        <f>SUM(N6,P6,R6,T6)</f>
        <v>20000</v>
      </c>
      <c r="L6" s="98">
        <v>0</v>
      </c>
      <c r="M6" s="106"/>
      <c r="N6" s="97">
        <v>5000</v>
      </c>
      <c r="O6" s="97">
        <v>0</v>
      </c>
      <c r="P6" s="97">
        <v>5000</v>
      </c>
      <c r="Q6" s="97">
        <v>0</v>
      </c>
      <c r="R6" s="97">
        <v>5000</v>
      </c>
      <c r="S6" s="97">
        <v>0</v>
      </c>
      <c r="T6" s="97">
        <v>5000</v>
      </c>
      <c r="U6" s="97">
        <v>0</v>
      </c>
    </row>
    <row r="7" spans="1:21" ht="12.75" outlineLevel="1">
      <c r="A7" s="102" t="s">
        <v>0</v>
      </c>
      <c r="B7" s="1" t="s">
        <v>37</v>
      </c>
      <c r="C7" s="10">
        <v>0</v>
      </c>
      <c r="D7" s="11">
        <v>32391</v>
      </c>
      <c r="E7" s="40">
        <f t="shared" si="0"/>
        <v>32391</v>
      </c>
      <c r="F7" s="35"/>
      <c r="G7" s="12">
        <v>0</v>
      </c>
      <c r="H7" s="13">
        <v>32391</v>
      </c>
      <c r="I7" s="40">
        <f aca="true" t="shared" si="1" ref="I7:I12">SUM(G7:H7)</f>
        <v>32391</v>
      </c>
      <c r="J7" s="106"/>
      <c r="K7" s="99">
        <f>SUM(N7,P7,R7,T7)</f>
        <v>8324</v>
      </c>
      <c r="L7" s="98">
        <v>0</v>
      </c>
      <c r="M7" s="106"/>
      <c r="N7" s="97">
        <v>8324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</row>
    <row r="8" spans="1:21" ht="12.75" outlineLevel="1">
      <c r="A8" s="102" t="s">
        <v>4</v>
      </c>
      <c r="B8" s="1" t="s">
        <v>37</v>
      </c>
      <c r="C8" s="10">
        <v>0</v>
      </c>
      <c r="D8" s="11">
        <v>10000</v>
      </c>
      <c r="E8" s="40">
        <f t="shared" si="0"/>
        <v>10000</v>
      </c>
      <c r="F8" s="35"/>
      <c r="G8" s="12">
        <v>0</v>
      </c>
      <c r="H8" s="13">
        <v>10000</v>
      </c>
      <c r="I8" s="40">
        <f>SUM(G8:H8)</f>
        <v>10000</v>
      </c>
      <c r="J8" s="106"/>
      <c r="K8" s="99">
        <f aca="true" t="shared" si="2" ref="K8:K16">SUM(N8,P8,R8,T8)</f>
        <v>10000</v>
      </c>
      <c r="L8" s="98">
        <v>0</v>
      </c>
      <c r="M8" s="106"/>
      <c r="N8" s="97">
        <v>2500</v>
      </c>
      <c r="O8" s="97">
        <v>0</v>
      </c>
      <c r="P8" s="97">
        <v>2500</v>
      </c>
      <c r="Q8" s="97">
        <v>0</v>
      </c>
      <c r="R8" s="97">
        <v>2500</v>
      </c>
      <c r="S8" s="97">
        <v>0</v>
      </c>
      <c r="T8" s="97">
        <v>2500</v>
      </c>
      <c r="U8" s="97">
        <v>0</v>
      </c>
    </row>
    <row r="9" spans="1:21" ht="12.75" outlineLevel="1">
      <c r="A9" s="102" t="s">
        <v>2</v>
      </c>
      <c r="B9" s="1" t="s">
        <v>38</v>
      </c>
      <c r="C9" s="10">
        <v>0</v>
      </c>
      <c r="D9" s="11">
        <v>64000</v>
      </c>
      <c r="E9" s="40">
        <f t="shared" si="0"/>
        <v>64000</v>
      </c>
      <c r="F9" s="35"/>
      <c r="G9" s="12">
        <v>0</v>
      </c>
      <c r="H9" s="13">
        <v>64000</v>
      </c>
      <c r="I9" s="40">
        <f t="shared" si="1"/>
        <v>64000</v>
      </c>
      <c r="J9" s="106"/>
      <c r="K9" s="99">
        <f t="shared" si="2"/>
        <v>72000</v>
      </c>
      <c r="L9" s="98">
        <v>0</v>
      </c>
      <c r="M9" s="106"/>
      <c r="N9" s="97">
        <v>18000</v>
      </c>
      <c r="O9" s="97">
        <v>0</v>
      </c>
      <c r="P9" s="97">
        <v>18000</v>
      </c>
      <c r="Q9" s="97">
        <v>0</v>
      </c>
      <c r="R9" s="97">
        <v>18000</v>
      </c>
      <c r="S9" s="97">
        <v>0</v>
      </c>
      <c r="T9" s="97">
        <v>18000</v>
      </c>
      <c r="U9" s="97">
        <v>0</v>
      </c>
    </row>
    <row r="10" spans="1:21" ht="12.75" outlineLevel="1">
      <c r="A10" s="102" t="s">
        <v>59</v>
      </c>
      <c r="B10" s="55">
        <v>39052</v>
      </c>
      <c r="C10" s="10">
        <v>0</v>
      </c>
      <c r="D10" s="11">
        <v>47592</v>
      </c>
      <c r="E10" s="40">
        <f t="shared" si="0"/>
        <v>47592</v>
      </c>
      <c r="F10" s="35"/>
      <c r="G10" s="12">
        <v>0</v>
      </c>
      <c r="H10" s="13">
        <v>47592</v>
      </c>
      <c r="I10" s="40">
        <f>SUM(G10:H10)</f>
        <v>47592</v>
      </c>
      <c r="J10" s="106"/>
      <c r="K10" s="99">
        <v>37031</v>
      </c>
      <c r="L10" s="98">
        <v>0</v>
      </c>
      <c r="M10" s="106"/>
      <c r="N10" s="97">
        <v>12031</v>
      </c>
      <c r="O10" s="97">
        <v>0</v>
      </c>
      <c r="P10" s="97">
        <v>8300</v>
      </c>
      <c r="Q10" s="97">
        <v>0</v>
      </c>
      <c r="R10" s="97">
        <v>8300</v>
      </c>
      <c r="S10" s="97">
        <v>0</v>
      </c>
      <c r="T10" s="97">
        <v>8400</v>
      </c>
      <c r="U10" s="97">
        <v>0</v>
      </c>
    </row>
    <row r="11" spans="1:21" ht="12.75" outlineLevel="1">
      <c r="A11" s="102" t="s">
        <v>58</v>
      </c>
      <c r="B11" s="1" t="s">
        <v>37</v>
      </c>
      <c r="C11" s="10">
        <v>0</v>
      </c>
      <c r="D11" s="11">
        <v>40379</v>
      </c>
      <c r="E11" s="40">
        <f t="shared" si="0"/>
        <v>40379</v>
      </c>
      <c r="F11" s="35"/>
      <c r="G11" s="12">
        <v>0</v>
      </c>
      <c r="H11" s="13">
        <v>40227</v>
      </c>
      <c r="I11" s="40">
        <f>SUM(G11:H11)</f>
        <v>40227</v>
      </c>
      <c r="J11" s="106"/>
      <c r="K11" s="99">
        <f t="shared" si="2"/>
        <v>47919</v>
      </c>
      <c r="L11" s="98">
        <v>0</v>
      </c>
      <c r="M11" s="106"/>
      <c r="N11" s="97">
        <v>10419</v>
      </c>
      <c r="O11" s="97">
        <v>0</v>
      </c>
      <c r="P11" s="97">
        <v>12500</v>
      </c>
      <c r="Q11" s="97">
        <v>0</v>
      </c>
      <c r="R11" s="97">
        <v>12500</v>
      </c>
      <c r="S11" s="97">
        <v>0</v>
      </c>
      <c r="T11" s="97">
        <v>12500</v>
      </c>
      <c r="U11" s="97">
        <v>0</v>
      </c>
    </row>
    <row r="12" spans="1:21" ht="12.75" outlineLevel="1">
      <c r="A12" s="102" t="s">
        <v>3</v>
      </c>
      <c r="B12" s="1" t="s">
        <v>37</v>
      </c>
      <c r="C12" s="10">
        <v>0</v>
      </c>
      <c r="D12" s="11">
        <v>53108</v>
      </c>
      <c r="E12" s="40">
        <f t="shared" si="0"/>
        <v>53108</v>
      </c>
      <c r="F12" s="35"/>
      <c r="G12" s="12">
        <v>0</v>
      </c>
      <c r="H12" s="13">
        <v>35000</v>
      </c>
      <c r="I12" s="40">
        <f t="shared" si="1"/>
        <v>35000</v>
      </c>
      <c r="J12" s="106"/>
      <c r="K12" s="99">
        <f t="shared" si="2"/>
        <v>86806</v>
      </c>
      <c r="L12" s="98">
        <v>0</v>
      </c>
      <c r="M12" s="106"/>
      <c r="N12" s="97">
        <v>15000</v>
      </c>
      <c r="O12" s="97">
        <v>0</v>
      </c>
      <c r="P12" s="97">
        <v>12000</v>
      </c>
      <c r="Q12" s="97">
        <v>0</v>
      </c>
      <c r="R12" s="97">
        <v>35000</v>
      </c>
      <c r="S12" s="97">
        <v>0</v>
      </c>
      <c r="T12" s="97">
        <v>24806</v>
      </c>
      <c r="U12" s="97">
        <v>0</v>
      </c>
    </row>
    <row r="13" spans="1:21" ht="12.75" outlineLevel="1">
      <c r="A13" s="102" t="s">
        <v>1</v>
      </c>
      <c r="B13" s="1" t="s">
        <v>37</v>
      </c>
      <c r="C13" s="10">
        <v>0</v>
      </c>
      <c r="D13" s="11">
        <v>179237</v>
      </c>
      <c r="E13" s="40">
        <f t="shared" si="0"/>
        <v>179237</v>
      </c>
      <c r="F13" s="35"/>
      <c r="G13" s="12">
        <v>0</v>
      </c>
      <c r="H13" s="13">
        <v>135236</v>
      </c>
      <c r="I13" s="40">
        <f>SUM(G13:H13)</f>
        <v>135236</v>
      </c>
      <c r="J13" s="106"/>
      <c r="K13" s="99">
        <f t="shared" si="2"/>
        <v>185676</v>
      </c>
      <c r="L13" s="98">
        <v>0</v>
      </c>
      <c r="M13" s="106"/>
      <c r="N13" s="97">
        <v>40419</v>
      </c>
      <c r="O13" s="97">
        <v>0</v>
      </c>
      <c r="P13" s="97">
        <v>43419</v>
      </c>
      <c r="Q13" s="97">
        <v>0</v>
      </c>
      <c r="R13" s="97">
        <v>50919</v>
      </c>
      <c r="S13" s="97">
        <v>0</v>
      </c>
      <c r="T13" s="97">
        <v>50919</v>
      </c>
      <c r="U13" s="97">
        <v>0</v>
      </c>
    </row>
    <row r="14" spans="1:21" ht="12.75" outlineLevel="1">
      <c r="A14" s="102" t="s">
        <v>75</v>
      </c>
      <c r="B14" s="1" t="s">
        <v>39</v>
      </c>
      <c r="C14" s="10">
        <v>0</v>
      </c>
      <c r="D14" s="47">
        <v>25000</v>
      </c>
      <c r="E14" s="40">
        <f t="shared" si="0"/>
        <v>25000</v>
      </c>
      <c r="F14" s="35"/>
      <c r="G14" s="12">
        <v>0</v>
      </c>
      <c r="H14" s="13">
        <v>15000</v>
      </c>
      <c r="I14" s="40">
        <f>SUM(G14:H14)</f>
        <v>15000</v>
      </c>
      <c r="J14" s="106"/>
      <c r="K14" s="99">
        <f t="shared" si="2"/>
        <v>20000</v>
      </c>
      <c r="L14" s="98">
        <v>0</v>
      </c>
      <c r="M14" s="106"/>
      <c r="N14" s="97">
        <v>2500</v>
      </c>
      <c r="O14" s="97">
        <v>0</v>
      </c>
      <c r="P14" s="97">
        <v>2500</v>
      </c>
      <c r="Q14" s="97">
        <v>0</v>
      </c>
      <c r="R14" s="97">
        <v>10000</v>
      </c>
      <c r="S14" s="97">
        <v>0</v>
      </c>
      <c r="T14" s="97">
        <v>5000</v>
      </c>
      <c r="U14" s="97">
        <v>0</v>
      </c>
    </row>
    <row r="15" spans="1:21" ht="12.75" outlineLevel="1">
      <c r="A15" s="102" t="s">
        <v>65</v>
      </c>
      <c r="B15" s="60"/>
      <c r="C15" s="22"/>
      <c r="D15" s="23"/>
      <c r="E15" s="100"/>
      <c r="F15" s="35"/>
      <c r="G15" s="12"/>
      <c r="H15" s="21"/>
      <c r="I15" s="40"/>
      <c r="J15" s="106"/>
      <c r="K15" s="99">
        <f t="shared" si="2"/>
        <v>65000</v>
      </c>
      <c r="L15" s="98">
        <v>0</v>
      </c>
      <c r="M15" s="106"/>
      <c r="N15" s="97">
        <v>0</v>
      </c>
      <c r="O15" s="97">
        <v>0</v>
      </c>
      <c r="P15" s="97">
        <v>15000</v>
      </c>
      <c r="Q15" s="97">
        <v>0</v>
      </c>
      <c r="R15" s="97">
        <v>25000</v>
      </c>
      <c r="S15" s="97">
        <v>0</v>
      </c>
      <c r="T15" s="97">
        <v>25000</v>
      </c>
      <c r="U15" s="97">
        <v>0</v>
      </c>
    </row>
    <row r="16" spans="1:21" ht="13.5" outlineLevel="1" thickBot="1">
      <c r="A16" s="103" t="s">
        <v>84</v>
      </c>
      <c r="B16" s="60"/>
      <c r="C16" s="91"/>
      <c r="D16" s="36"/>
      <c r="E16" s="85"/>
      <c r="F16" s="86"/>
      <c r="G16" s="36"/>
      <c r="H16" s="28"/>
      <c r="I16" s="85"/>
      <c r="J16" s="106"/>
      <c r="K16" s="128">
        <f t="shared" si="2"/>
        <v>25000</v>
      </c>
      <c r="L16" s="125">
        <v>0</v>
      </c>
      <c r="M16" s="106"/>
      <c r="N16" s="101">
        <v>0</v>
      </c>
      <c r="O16" s="101">
        <v>0</v>
      </c>
      <c r="P16" s="101">
        <v>0</v>
      </c>
      <c r="Q16" s="101">
        <v>0</v>
      </c>
      <c r="R16" s="101">
        <v>5000</v>
      </c>
      <c r="S16" s="101">
        <v>0</v>
      </c>
      <c r="T16" s="101">
        <v>20000</v>
      </c>
      <c r="U16" s="101">
        <v>0</v>
      </c>
    </row>
    <row r="17" spans="1:21" s="76" customFormat="1" ht="13.5" thickBot="1">
      <c r="A17" s="130" t="s">
        <v>66</v>
      </c>
      <c r="B17" s="135"/>
      <c r="C17" s="136"/>
      <c r="D17" s="137"/>
      <c r="E17" s="138"/>
      <c r="F17" s="139"/>
      <c r="G17" s="140"/>
      <c r="H17" s="141"/>
      <c r="I17" s="138"/>
      <c r="J17" s="112"/>
      <c r="K17" s="129">
        <f>SUM(K6:K16)</f>
        <v>577756</v>
      </c>
      <c r="L17" s="130">
        <f>SUM(L6:L16)</f>
        <v>0</v>
      </c>
      <c r="M17" s="131"/>
      <c r="N17" s="129">
        <f aca="true" t="shared" si="3" ref="N17:U17">SUM(N6:N16)</f>
        <v>114193</v>
      </c>
      <c r="O17" s="129">
        <f t="shared" si="3"/>
        <v>0</v>
      </c>
      <c r="P17" s="129">
        <f t="shared" si="3"/>
        <v>119219</v>
      </c>
      <c r="Q17" s="129">
        <f t="shared" si="3"/>
        <v>0</v>
      </c>
      <c r="R17" s="129">
        <f t="shared" si="3"/>
        <v>172219</v>
      </c>
      <c r="S17" s="129">
        <f t="shared" si="3"/>
        <v>0</v>
      </c>
      <c r="T17" s="129">
        <f t="shared" si="3"/>
        <v>172125</v>
      </c>
      <c r="U17" s="130">
        <f t="shared" si="3"/>
        <v>0</v>
      </c>
    </row>
    <row r="18" spans="1:12" ht="13.5" thickBot="1">
      <c r="A18" s="82"/>
      <c r="B18" s="56"/>
      <c r="C18" s="83"/>
      <c r="D18" s="84"/>
      <c r="E18" s="85"/>
      <c r="F18" s="86"/>
      <c r="G18" s="36"/>
      <c r="H18" s="87"/>
      <c r="I18" s="85"/>
      <c r="K18" s="124"/>
      <c r="L18" s="124"/>
    </row>
    <row r="19" spans="1:21" ht="12.75">
      <c r="A19" s="142" t="s">
        <v>48</v>
      </c>
      <c r="B19" s="57"/>
      <c r="C19" s="14"/>
      <c r="D19" s="15"/>
      <c r="E19" s="41"/>
      <c r="F19" s="35"/>
      <c r="G19" s="16"/>
      <c r="H19" s="17"/>
      <c r="I19" s="41"/>
      <c r="J19" s="106"/>
      <c r="K19" s="98"/>
      <c r="L19" s="98"/>
      <c r="M19" s="106"/>
      <c r="N19" s="97"/>
      <c r="O19" s="97"/>
      <c r="P19" s="97"/>
      <c r="Q19" s="97"/>
      <c r="R19" s="97"/>
      <c r="S19" s="97"/>
      <c r="T19" s="97"/>
      <c r="U19" s="97"/>
    </row>
    <row r="20" spans="1:21" ht="12.75" outlineLevel="1">
      <c r="A20" s="102" t="s">
        <v>5</v>
      </c>
      <c r="B20" s="1" t="s">
        <v>37</v>
      </c>
      <c r="C20" s="10">
        <v>0</v>
      </c>
      <c r="D20" s="11">
        <v>80000</v>
      </c>
      <c r="E20" s="42">
        <f aca="true" t="shared" si="4" ref="E20:E27">SUM(C20:D20)</f>
        <v>80000</v>
      </c>
      <c r="F20" s="35"/>
      <c r="G20" s="12">
        <v>0</v>
      </c>
      <c r="H20" s="13">
        <v>75000</v>
      </c>
      <c r="I20" s="42">
        <f aca="true" t="shared" si="5" ref="I20:I27">SUM(G20:H20)</f>
        <v>75000</v>
      </c>
      <c r="J20" s="106"/>
      <c r="K20" s="98">
        <f aca="true" t="shared" si="6" ref="K20:K33">SUM(P20,N20,R20,T20)</f>
        <v>60000</v>
      </c>
      <c r="L20" s="98">
        <f aca="true" t="shared" si="7" ref="L20:L33">SUM(O20,Q20,S20,U20)</f>
        <v>0</v>
      </c>
      <c r="M20" s="106"/>
      <c r="N20" s="97">
        <v>15000</v>
      </c>
      <c r="O20" s="97">
        <v>0</v>
      </c>
      <c r="P20" s="97">
        <v>15000</v>
      </c>
      <c r="Q20" s="97">
        <v>0</v>
      </c>
      <c r="R20" s="97">
        <v>15000</v>
      </c>
      <c r="S20" s="97">
        <v>0</v>
      </c>
      <c r="T20" s="97">
        <v>15000</v>
      </c>
      <c r="U20" s="97">
        <v>0</v>
      </c>
    </row>
    <row r="21" spans="1:21" ht="12.75" outlineLevel="1">
      <c r="A21" s="102" t="s">
        <v>9</v>
      </c>
      <c r="B21" s="1" t="s">
        <v>37</v>
      </c>
      <c r="C21" s="10">
        <v>40000</v>
      </c>
      <c r="D21" s="11">
        <v>20000</v>
      </c>
      <c r="E21" s="42">
        <f t="shared" si="4"/>
        <v>60000</v>
      </c>
      <c r="F21" s="35"/>
      <c r="G21" s="12">
        <v>30000</v>
      </c>
      <c r="H21" s="13">
        <v>20000</v>
      </c>
      <c r="I21" s="42">
        <f>SUM(G21:H21)</f>
        <v>50000</v>
      </c>
      <c r="J21" s="106"/>
      <c r="K21" s="98">
        <f t="shared" si="6"/>
        <v>5000</v>
      </c>
      <c r="L21" s="98">
        <f t="shared" si="7"/>
        <v>10000</v>
      </c>
      <c r="M21" s="106"/>
      <c r="N21" s="97">
        <v>5000</v>
      </c>
      <c r="O21" s="97">
        <v>10000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</row>
    <row r="22" spans="1:21" ht="12.75" outlineLevel="1">
      <c r="A22" s="102" t="s">
        <v>6</v>
      </c>
      <c r="B22" s="1" t="s">
        <v>38</v>
      </c>
      <c r="C22" s="10">
        <v>7500</v>
      </c>
      <c r="D22" s="11">
        <v>22500</v>
      </c>
      <c r="E22" s="42">
        <f t="shared" si="4"/>
        <v>30000</v>
      </c>
      <c r="F22" s="35"/>
      <c r="G22" s="12">
        <v>5000</v>
      </c>
      <c r="H22" s="13">
        <v>15000</v>
      </c>
      <c r="I22" s="42">
        <f t="shared" si="5"/>
        <v>20000</v>
      </c>
      <c r="J22" s="106"/>
      <c r="K22" s="98">
        <f t="shared" si="6"/>
        <v>0</v>
      </c>
      <c r="L22" s="98">
        <f t="shared" si="7"/>
        <v>30000</v>
      </c>
      <c r="M22" s="106"/>
      <c r="N22" s="97">
        <v>0</v>
      </c>
      <c r="O22" s="97">
        <v>7500</v>
      </c>
      <c r="P22" s="97">
        <v>0</v>
      </c>
      <c r="Q22" s="97">
        <v>7500</v>
      </c>
      <c r="R22" s="97">
        <v>0</v>
      </c>
      <c r="S22" s="97">
        <v>7500</v>
      </c>
      <c r="T22" s="97">
        <v>0</v>
      </c>
      <c r="U22" s="97">
        <v>7500</v>
      </c>
    </row>
    <row r="23" spans="1:21" ht="12.75" outlineLevel="1">
      <c r="A23" s="102" t="s">
        <v>7</v>
      </c>
      <c r="B23" s="1" t="s">
        <v>38</v>
      </c>
      <c r="C23" s="10">
        <v>0</v>
      </c>
      <c r="D23" s="11">
        <v>25900</v>
      </c>
      <c r="E23" s="42">
        <f t="shared" si="4"/>
        <v>25900</v>
      </c>
      <c r="F23" s="35"/>
      <c r="G23" s="12">
        <v>0</v>
      </c>
      <c r="H23" s="13">
        <v>13500</v>
      </c>
      <c r="I23" s="42">
        <f t="shared" si="5"/>
        <v>13500</v>
      </c>
      <c r="J23" s="106"/>
      <c r="K23" s="98">
        <f t="shared" si="6"/>
        <v>15447</v>
      </c>
      <c r="L23" s="98">
        <f t="shared" si="7"/>
        <v>0</v>
      </c>
      <c r="M23" s="106"/>
      <c r="N23" s="97">
        <v>15447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</row>
    <row r="24" spans="1:21" ht="12.75" outlineLevel="1">
      <c r="A24" s="102" t="s">
        <v>8</v>
      </c>
      <c r="B24" s="1" t="s">
        <v>37</v>
      </c>
      <c r="C24" s="10">
        <v>5000</v>
      </c>
      <c r="D24" s="11">
        <v>172039</v>
      </c>
      <c r="E24" s="42">
        <f t="shared" si="4"/>
        <v>177039</v>
      </c>
      <c r="F24" s="35"/>
      <c r="G24" s="12">
        <v>5000</v>
      </c>
      <c r="H24" s="13">
        <v>152000</v>
      </c>
      <c r="I24" s="42">
        <f t="shared" si="5"/>
        <v>157000</v>
      </c>
      <c r="J24" s="106"/>
      <c r="K24" s="98">
        <f t="shared" si="6"/>
        <v>75796</v>
      </c>
      <c r="L24" s="98">
        <f t="shared" si="7"/>
        <v>2500</v>
      </c>
      <c r="M24" s="111"/>
      <c r="N24" s="98">
        <v>35796</v>
      </c>
      <c r="O24" s="98">
        <v>2500</v>
      </c>
      <c r="P24" s="98">
        <v>13250</v>
      </c>
      <c r="Q24" s="98">
        <v>0</v>
      </c>
      <c r="R24" s="98">
        <v>13250</v>
      </c>
      <c r="S24" s="98">
        <v>0</v>
      </c>
      <c r="T24" s="97">
        <v>13500</v>
      </c>
      <c r="U24" s="97">
        <v>0</v>
      </c>
    </row>
    <row r="25" spans="1:21" ht="12.75" outlineLevel="1">
      <c r="A25" s="102" t="s">
        <v>10</v>
      </c>
      <c r="B25" s="1" t="s">
        <v>37</v>
      </c>
      <c r="C25" s="10">
        <v>0</v>
      </c>
      <c r="D25" s="11">
        <v>28372</v>
      </c>
      <c r="E25" s="42">
        <f t="shared" si="4"/>
        <v>28372</v>
      </c>
      <c r="F25" s="35"/>
      <c r="G25" s="12">
        <v>0</v>
      </c>
      <c r="H25" s="13">
        <v>23372</v>
      </c>
      <c r="I25" s="42">
        <f t="shared" si="5"/>
        <v>23372</v>
      </c>
      <c r="J25" s="106"/>
      <c r="K25" s="98">
        <f t="shared" si="6"/>
        <v>7309</v>
      </c>
      <c r="L25" s="98">
        <f t="shared" si="7"/>
        <v>0</v>
      </c>
      <c r="M25" s="106"/>
      <c r="N25" s="97">
        <v>7309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</row>
    <row r="26" spans="1:21" ht="12.75" outlineLevel="1">
      <c r="A26" s="102" t="s">
        <v>11</v>
      </c>
      <c r="B26" s="1" t="s">
        <v>39</v>
      </c>
      <c r="C26" s="10">
        <v>0</v>
      </c>
      <c r="D26" s="47">
        <v>27600</v>
      </c>
      <c r="E26" s="42">
        <f t="shared" si="4"/>
        <v>27600</v>
      </c>
      <c r="F26" s="35"/>
      <c r="G26" s="12">
        <v>0</v>
      </c>
      <c r="H26" s="13">
        <v>27600</v>
      </c>
      <c r="I26" s="42">
        <f t="shared" si="5"/>
        <v>27600</v>
      </c>
      <c r="J26" s="106"/>
      <c r="K26" s="98">
        <f t="shared" si="6"/>
        <v>43825</v>
      </c>
      <c r="L26" s="98">
        <f t="shared" si="7"/>
        <v>0</v>
      </c>
      <c r="M26" s="106"/>
      <c r="N26" s="97">
        <v>10956</v>
      </c>
      <c r="O26" s="97">
        <v>0</v>
      </c>
      <c r="P26" s="97">
        <v>10956</v>
      </c>
      <c r="Q26" s="97">
        <v>0</v>
      </c>
      <c r="R26" s="97">
        <v>10956</v>
      </c>
      <c r="S26" s="97">
        <v>0</v>
      </c>
      <c r="T26" s="97">
        <v>10957</v>
      </c>
      <c r="U26" s="97">
        <v>0</v>
      </c>
    </row>
    <row r="27" spans="1:21" ht="12.75" outlineLevel="1">
      <c r="A27" s="114" t="s">
        <v>12</v>
      </c>
      <c r="B27" s="58" t="s">
        <v>39</v>
      </c>
      <c r="C27" s="18">
        <v>0</v>
      </c>
      <c r="D27" s="48">
        <v>36900</v>
      </c>
      <c r="E27" s="42">
        <f t="shared" si="4"/>
        <v>36900</v>
      </c>
      <c r="F27" s="35"/>
      <c r="G27" s="20">
        <v>0</v>
      </c>
      <c r="H27" s="21">
        <v>30000</v>
      </c>
      <c r="I27" s="42">
        <f t="shared" si="5"/>
        <v>30000</v>
      </c>
      <c r="J27" s="106"/>
      <c r="K27" s="98">
        <f t="shared" si="6"/>
        <v>50000</v>
      </c>
      <c r="L27" s="98">
        <f t="shared" si="7"/>
        <v>0</v>
      </c>
      <c r="M27" s="106"/>
      <c r="N27" s="97">
        <v>0</v>
      </c>
      <c r="O27" s="97">
        <v>0</v>
      </c>
      <c r="P27" s="97">
        <v>10000</v>
      </c>
      <c r="Q27" s="97">
        <v>0</v>
      </c>
      <c r="R27" s="97">
        <v>20000</v>
      </c>
      <c r="S27" s="97">
        <v>0</v>
      </c>
      <c r="T27" s="97">
        <v>20000</v>
      </c>
      <c r="U27" s="97">
        <v>0</v>
      </c>
    </row>
    <row r="28" spans="1:21" ht="12.75" outlineLevel="1">
      <c r="A28" s="118" t="s">
        <v>79</v>
      </c>
      <c r="B28" s="58"/>
      <c r="C28" s="26"/>
      <c r="D28" s="117"/>
      <c r="E28" s="90"/>
      <c r="F28" s="86"/>
      <c r="G28" s="36"/>
      <c r="H28" s="28"/>
      <c r="I28" s="90"/>
      <c r="J28" s="106"/>
      <c r="K28" s="98">
        <f t="shared" si="6"/>
        <v>0</v>
      </c>
      <c r="L28" s="98">
        <f t="shared" si="7"/>
        <v>15000</v>
      </c>
      <c r="M28" s="106"/>
      <c r="N28" s="97">
        <v>0</v>
      </c>
      <c r="O28" s="97">
        <v>0</v>
      </c>
      <c r="P28" s="97">
        <v>0</v>
      </c>
      <c r="Q28" s="97">
        <v>3750</v>
      </c>
      <c r="R28" s="97">
        <v>0</v>
      </c>
      <c r="S28" s="97">
        <v>5625</v>
      </c>
      <c r="T28" s="97">
        <v>0</v>
      </c>
      <c r="U28" s="97">
        <v>5625</v>
      </c>
    </row>
    <row r="29" spans="1:21" ht="12.75" outlineLevel="1">
      <c r="A29" s="114" t="s">
        <v>107</v>
      </c>
      <c r="B29" s="58"/>
      <c r="C29" s="26"/>
      <c r="D29" s="117"/>
      <c r="E29" s="90"/>
      <c r="F29" s="86"/>
      <c r="G29" s="36"/>
      <c r="H29" s="28"/>
      <c r="I29" s="90"/>
      <c r="J29" s="106"/>
      <c r="K29" s="98">
        <f t="shared" si="6"/>
        <v>15000</v>
      </c>
      <c r="L29" s="98">
        <f t="shared" si="7"/>
        <v>0</v>
      </c>
      <c r="M29" s="106"/>
      <c r="N29" s="97">
        <v>0</v>
      </c>
      <c r="O29" s="97">
        <v>0</v>
      </c>
      <c r="P29" s="97">
        <v>2500</v>
      </c>
      <c r="Q29" s="97">
        <v>0</v>
      </c>
      <c r="R29" s="97">
        <v>6250</v>
      </c>
      <c r="S29" s="97">
        <v>0</v>
      </c>
      <c r="T29" s="97">
        <v>6250</v>
      </c>
      <c r="U29" s="97">
        <v>0</v>
      </c>
    </row>
    <row r="30" spans="1:21" ht="12.75" outlineLevel="1">
      <c r="A30" s="114" t="s">
        <v>80</v>
      </c>
      <c r="B30" s="58"/>
      <c r="C30" s="26"/>
      <c r="D30" s="117"/>
      <c r="E30" s="90"/>
      <c r="F30" s="86"/>
      <c r="G30" s="36"/>
      <c r="H30" s="28"/>
      <c r="I30" s="90"/>
      <c r="J30" s="106"/>
      <c r="K30" s="98">
        <f t="shared" si="6"/>
        <v>36000</v>
      </c>
      <c r="L30" s="98">
        <f t="shared" si="7"/>
        <v>0</v>
      </c>
      <c r="M30" s="106"/>
      <c r="N30" s="97">
        <v>0</v>
      </c>
      <c r="O30" s="97">
        <v>0</v>
      </c>
      <c r="P30" s="97">
        <v>12000</v>
      </c>
      <c r="Q30" s="97">
        <v>0</v>
      </c>
      <c r="R30" s="97">
        <v>12000</v>
      </c>
      <c r="S30" s="97">
        <v>0</v>
      </c>
      <c r="T30" s="97">
        <v>12000</v>
      </c>
      <c r="U30" s="97">
        <v>0</v>
      </c>
    </row>
    <row r="31" spans="1:21" ht="12.75" outlineLevel="1">
      <c r="A31" s="114" t="s">
        <v>81</v>
      </c>
      <c r="B31" s="58"/>
      <c r="C31" s="26"/>
      <c r="D31" s="117"/>
      <c r="E31" s="90"/>
      <c r="F31" s="86"/>
      <c r="G31" s="36"/>
      <c r="H31" s="28"/>
      <c r="I31" s="90"/>
      <c r="J31" s="106"/>
      <c r="K31" s="98">
        <f t="shared" si="6"/>
        <v>15000</v>
      </c>
      <c r="L31" s="98">
        <f t="shared" si="7"/>
        <v>0</v>
      </c>
      <c r="M31" s="106"/>
      <c r="N31" s="97">
        <v>0</v>
      </c>
      <c r="O31" s="97">
        <v>0</v>
      </c>
      <c r="P31" s="97">
        <v>0</v>
      </c>
      <c r="Q31" s="97">
        <v>0</v>
      </c>
      <c r="R31" s="97">
        <v>7500</v>
      </c>
      <c r="S31" s="97">
        <v>0</v>
      </c>
      <c r="T31" s="97">
        <v>7500</v>
      </c>
      <c r="U31" s="97">
        <v>0</v>
      </c>
    </row>
    <row r="32" spans="1:21" ht="12.75" outlineLevel="1">
      <c r="A32" s="114" t="s">
        <v>82</v>
      </c>
      <c r="B32" s="58"/>
      <c r="C32" s="26"/>
      <c r="D32" s="117"/>
      <c r="E32" s="90"/>
      <c r="F32" s="86"/>
      <c r="G32" s="36"/>
      <c r="H32" s="28"/>
      <c r="I32" s="90"/>
      <c r="J32" s="106"/>
      <c r="K32" s="98">
        <f t="shared" si="6"/>
        <v>25000</v>
      </c>
      <c r="L32" s="98">
        <f t="shared" si="7"/>
        <v>0</v>
      </c>
      <c r="M32" s="106"/>
      <c r="N32" s="97">
        <v>2500</v>
      </c>
      <c r="O32" s="97">
        <v>0</v>
      </c>
      <c r="P32" s="97">
        <v>7500</v>
      </c>
      <c r="Q32" s="97">
        <v>0</v>
      </c>
      <c r="R32" s="97">
        <v>7500</v>
      </c>
      <c r="S32" s="97">
        <v>0</v>
      </c>
      <c r="T32" s="97">
        <v>7500</v>
      </c>
      <c r="U32" s="97">
        <v>0</v>
      </c>
    </row>
    <row r="33" spans="1:21" ht="13.5" outlineLevel="1" thickBot="1">
      <c r="A33" s="114" t="s">
        <v>106</v>
      </c>
      <c r="B33" s="58"/>
      <c r="C33" s="26"/>
      <c r="D33" s="117"/>
      <c r="E33" s="90"/>
      <c r="F33" s="86"/>
      <c r="G33" s="36"/>
      <c r="H33" s="28"/>
      <c r="I33" s="90"/>
      <c r="J33" s="106"/>
      <c r="K33" s="125">
        <f t="shared" si="6"/>
        <v>10000</v>
      </c>
      <c r="L33" s="125">
        <f t="shared" si="7"/>
        <v>10000</v>
      </c>
      <c r="M33" s="106"/>
      <c r="N33" s="101">
        <v>2500</v>
      </c>
      <c r="O33" s="101">
        <v>2500</v>
      </c>
      <c r="P33" s="101">
        <v>2500</v>
      </c>
      <c r="Q33" s="101">
        <v>2500</v>
      </c>
      <c r="R33" s="101">
        <v>2500</v>
      </c>
      <c r="S33" s="101">
        <v>2500</v>
      </c>
      <c r="T33" s="101">
        <v>2500</v>
      </c>
      <c r="U33" s="101">
        <v>2500</v>
      </c>
    </row>
    <row r="34" spans="1:21" s="76" customFormat="1" ht="13.5" thickBot="1">
      <c r="A34" s="132" t="s">
        <v>67</v>
      </c>
      <c r="B34" s="135"/>
      <c r="C34" s="136"/>
      <c r="D34" s="143"/>
      <c r="E34" s="144"/>
      <c r="F34" s="139"/>
      <c r="G34" s="137"/>
      <c r="H34" s="141"/>
      <c r="I34" s="144"/>
      <c r="J34" s="112"/>
      <c r="K34" s="129">
        <f>SUM(K20:K33)</f>
        <v>358377</v>
      </c>
      <c r="L34" s="133">
        <f>SUM(L20:L33)</f>
        <v>67500</v>
      </c>
      <c r="M34" s="131"/>
      <c r="N34" s="129">
        <f aca="true" t="shared" si="8" ref="N34:U34">SUM(N20:N33)</f>
        <v>94508</v>
      </c>
      <c r="O34" s="129">
        <f t="shared" si="8"/>
        <v>22500</v>
      </c>
      <c r="P34" s="129">
        <f t="shared" si="8"/>
        <v>73706</v>
      </c>
      <c r="Q34" s="129">
        <f t="shared" si="8"/>
        <v>13750</v>
      </c>
      <c r="R34" s="129">
        <f t="shared" si="8"/>
        <v>94956</v>
      </c>
      <c r="S34" s="129">
        <f t="shared" si="8"/>
        <v>15625</v>
      </c>
      <c r="T34" s="129">
        <f t="shared" si="8"/>
        <v>95207</v>
      </c>
      <c r="U34" s="130">
        <f t="shared" si="8"/>
        <v>15625</v>
      </c>
    </row>
    <row r="35" spans="1:12" ht="13.5" thickBot="1">
      <c r="A35" s="82"/>
      <c r="B35" s="56"/>
      <c r="C35" s="83"/>
      <c r="D35" s="89"/>
      <c r="E35" s="90"/>
      <c r="F35" s="86"/>
      <c r="G35" s="84"/>
      <c r="H35" s="87"/>
      <c r="I35" s="90"/>
      <c r="K35" s="124"/>
      <c r="L35" s="124"/>
    </row>
    <row r="36" spans="1:21" ht="12.75">
      <c r="A36" s="142" t="s">
        <v>52</v>
      </c>
      <c r="B36" s="57"/>
      <c r="C36" s="14"/>
      <c r="D36" s="15"/>
      <c r="E36" s="41"/>
      <c r="F36" s="35"/>
      <c r="G36" s="16"/>
      <c r="H36" s="17"/>
      <c r="I36" s="41"/>
      <c r="J36" s="106"/>
      <c r="K36" s="98"/>
      <c r="L36" s="98"/>
      <c r="M36" s="106"/>
      <c r="N36" s="97"/>
      <c r="O36" s="97"/>
      <c r="P36" s="97"/>
      <c r="Q36" s="97"/>
      <c r="R36" s="97"/>
      <c r="S36" s="97"/>
      <c r="T36" s="97"/>
      <c r="U36" s="97"/>
    </row>
    <row r="37" spans="1:21" ht="12.75" outlineLevel="1">
      <c r="A37" s="113" t="s">
        <v>13</v>
      </c>
      <c r="B37" s="1" t="s">
        <v>38</v>
      </c>
      <c r="C37" s="10">
        <v>0</v>
      </c>
      <c r="D37" s="11">
        <v>35500</v>
      </c>
      <c r="E37" s="42">
        <f aca="true" t="shared" si="9" ref="E37:E46">SUM(C37:D37)</f>
        <v>35500</v>
      </c>
      <c r="F37" s="35"/>
      <c r="G37" s="12">
        <v>0</v>
      </c>
      <c r="H37" s="13">
        <v>35500</v>
      </c>
      <c r="I37" s="42">
        <f aca="true" t="shared" si="10" ref="I37:I46">SUM(G37:H37)</f>
        <v>35500</v>
      </c>
      <c r="J37" s="106"/>
      <c r="K37" s="98">
        <f>SUM(N37,P37,R37,T37)</f>
        <v>8875</v>
      </c>
      <c r="L37" s="98">
        <v>0</v>
      </c>
      <c r="M37" s="106"/>
      <c r="N37" s="97">
        <v>8875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</row>
    <row r="38" spans="1:21" ht="12.75" outlineLevel="1">
      <c r="A38" s="113" t="s">
        <v>14</v>
      </c>
      <c r="B38" s="1" t="s">
        <v>37</v>
      </c>
      <c r="C38" s="10">
        <v>0</v>
      </c>
      <c r="D38" s="11">
        <v>81000</v>
      </c>
      <c r="E38" s="42">
        <f t="shared" si="9"/>
        <v>81000</v>
      </c>
      <c r="F38" s="35"/>
      <c r="G38" s="12">
        <v>0</v>
      </c>
      <c r="H38" s="13">
        <v>76000</v>
      </c>
      <c r="I38" s="42">
        <f t="shared" si="10"/>
        <v>76000</v>
      </c>
      <c r="J38" s="106"/>
      <c r="K38" s="98">
        <f aca="true" t="shared" si="11" ref="K38:K48">SUM(N38,P38,R38,T38)</f>
        <v>100000</v>
      </c>
      <c r="L38" s="98">
        <v>0</v>
      </c>
      <c r="M38" s="106"/>
      <c r="N38" s="97">
        <v>48000</v>
      </c>
      <c r="O38" s="97">
        <v>0</v>
      </c>
      <c r="P38" s="97">
        <v>22000</v>
      </c>
      <c r="Q38" s="97">
        <v>0</v>
      </c>
      <c r="R38" s="97">
        <v>15000</v>
      </c>
      <c r="S38" s="97">
        <v>0</v>
      </c>
      <c r="T38" s="97">
        <v>15000</v>
      </c>
      <c r="U38" s="97">
        <v>0</v>
      </c>
    </row>
    <row r="39" spans="1:21" ht="12.75" outlineLevel="1">
      <c r="A39" s="113" t="s">
        <v>15</v>
      </c>
      <c r="B39" s="1" t="s">
        <v>37</v>
      </c>
      <c r="C39" s="10">
        <v>0</v>
      </c>
      <c r="D39" s="11">
        <v>33750</v>
      </c>
      <c r="E39" s="42">
        <f t="shared" si="9"/>
        <v>33750</v>
      </c>
      <c r="F39" s="35"/>
      <c r="G39" s="12">
        <v>0</v>
      </c>
      <c r="H39" s="13">
        <v>33750</v>
      </c>
      <c r="I39" s="42">
        <f t="shared" si="10"/>
        <v>33750</v>
      </c>
      <c r="J39" s="106"/>
      <c r="K39" s="98">
        <f t="shared" si="11"/>
        <v>5625</v>
      </c>
      <c r="L39" s="98">
        <v>0</v>
      </c>
      <c r="M39" s="106"/>
      <c r="N39" s="97">
        <v>5625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</row>
    <row r="40" spans="1:21" ht="12.75" outlineLevel="1">
      <c r="A40" s="113" t="s">
        <v>19</v>
      </c>
      <c r="B40" s="1" t="s">
        <v>37</v>
      </c>
      <c r="C40" s="10">
        <v>0</v>
      </c>
      <c r="D40" s="11">
        <v>40000</v>
      </c>
      <c r="E40" s="42">
        <f t="shared" si="9"/>
        <v>40000</v>
      </c>
      <c r="F40" s="35"/>
      <c r="G40" s="12">
        <v>0</v>
      </c>
      <c r="H40" s="13">
        <v>40000</v>
      </c>
      <c r="I40" s="42">
        <f t="shared" si="10"/>
        <v>40000</v>
      </c>
      <c r="J40" s="106"/>
      <c r="K40" s="98">
        <f t="shared" si="11"/>
        <v>46000</v>
      </c>
      <c r="L40" s="98">
        <v>0</v>
      </c>
      <c r="M40" s="106"/>
      <c r="N40" s="97">
        <v>11500</v>
      </c>
      <c r="O40" s="97">
        <v>0</v>
      </c>
      <c r="P40" s="97">
        <v>11500</v>
      </c>
      <c r="Q40" s="97">
        <v>0</v>
      </c>
      <c r="R40" s="97">
        <v>11500</v>
      </c>
      <c r="S40" s="97">
        <v>0</v>
      </c>
      <c r="T40" s="97">
        <v>11500</v>
      </c>
      <c r="U40" s="97">
        <v>0</v>
      </c>
    </row>
    <row r="41" spans="1:21" ht="12.75" outlineLevel="1">
      <c r="A41" s="113" t="s">
        <v>16</v>
      </c>
      <c r="B41" s="1" t="s">
        <v>38</v>
      </c>
      <c r="C41" s="10">
        <v>0</v>
      </c>
      <c r="D41" s="11">
        <v>30000</v>
      </c>
      <c r="E41" s="42">
        <f t="shared" si="9"/>
        <v>30000</v>
      </c>
      <c r="F41" s="35"/>
      <c r="G41" s="12">
        <v>0</v>
      </c>
      <c r="H41" s="13">
        <v>30000</v>
      </c>
      <c r="I41" s="42">
        <f t="shared" si="10"/>
        <v>30000</v>
      </c>
      <c r="J41" s="106"/>
      <c r="K41" s="98">
        <f t="shared" si="11"/>
        <v>32000</v>
      </c>
      <c r="L41" s="98">
        <v>0</v>
      </c>
      <c r="M41" s="106"/>
      <c r="N41" s="97">
        <v>8000</v>
      </c>
      <c r="O41" s="97">
        <v>0</v>
      </c>
      <c r="P41" s="97">
        <v>8000</v>
      </c>
      <c r="Q41" s="97">
        <v>0</v>
      </c>
      <c r="R41" s="97">
        <v>8000</v>
      </c>
      <c r="S41" s="97">
        <v>0</v>
      </c>
      <c r="T41" s="97">
        <v>8000</v>
      </c>
      <c r="U41" s="97">
        <v>0</v>
      </c>
    </row>
    <row r="42" spans="1:21" ht="12.75" outlineLevel="1">
      <c r="A42" s="113" t="s">
        <v>55</v>
      </c>
      <c r="B42" s="1" t="s">
        <v>38</v>
      </c>
      <c r="C42" s="10">
        <v>0</v>
      </c>
      <c r="D42" s="11">
        <v>240000</v>
      </c>
      <c r="E42" s="42">
        <f t="shared" si="9"/>
        <v>240000</v>
      </c>
      <c r="F42" s="35"/>
      <c r="G42" s="12">
        <v>0</v>
      </c>
      <c r="H42" s="13">
        <v>240000</v>
      </c>
      <c r="I42" s="42">
        <f t="shared" si="10"/>
        <v>240000</v>
      </c>
      <c r="J42" s="106"/>
      <c r="K42" s="98">
        <f t="shared" si="11"/>
        <v>240000</v>
      </c>
      <c r="L42" s="98">
        <v>0</v>
      </c>
      <c r="M42" s="106"/>
      <c r="N42" s="97">
        <v>70000</v>
      </c>
      <c r="O42" s="97">
        <v>0</v>
      </c>
      <c r="P42" s="97">
        <v>25000</v>
      </c>
      <c r="Q42" s="97">
        <v>0</v>
      </c>
      <c r="R42" s="97">
        <v>80000</v>
      </c>
      <c r="S42" s="97">
        <v>0</v>
      </c>
      <c r="T42" s="97">
        <v>65000</v>
      </c>
      <c r="U42" s="97">
        <v>0</v>
      </c>
    </row>
    <row r="43" spans="1:21" ht="12.75" outlineLevel="1">
      <c r="A43" s="113" t="s">
        <v>17</v>
      </c>
      <c r="B43" s="1" t="s">
        <v>37</v>
      </c>
      <c r="C43" s="10">
        <v>0</v>
      </c>
      <c r="D43" s="11">
        <v>83000</v>
      </c>
      <c r="E43" s="42">
        <f t="shared" si="9"/>
        <v>83000</v>
      </c>
      <c r="F43" s="35"/>
      <c r="G43" s="12">
        <v>0</v>
      </c>
      <c r="H43" s="13">
        <v>83000</v>
      </c>
      <c r="I43" s="42">
        <f t="shared" si="10"/>
        <v>83000</v>
      </c>
      <c r="J43" s="106"/>
      <c r="K43" s="98">
        <f t="shared" si="11"/>
        <v>115000</v>
      </c>
      <c r="L43" s="98">
        <v>0</v>
      </c>
      <c r="M43" s="106"/>
      <c r="N43" s="97">
        <v>28750</v>
      </c>
      <c r="O43" s="97">
        <v>0</v>
      </c>
      <c r="P43" s="97">
        <v>28750</v>
      </c>
      <c r="Q43" s="97">
        <v>0</v>
      </c>
      <c r="R43" s="97">
        <v>28750</v>
      </c>
      <c r="S43" s="97">
        <v>0</v>
      </c>
      <c r="T43" s="97">
        <v>28750</v>
      </c>
      <c r="U43" s="97">
        <v>0</v>
      </c>
    </row>
    <row r="44" spans="1:21" ht="12.75" outlineLevel="1">
      <c r="A44" s="113" t="s">
        <v>18</v>
      </c>
      <c r="B44" s="1" t="s">
        <v>37</v>
      </c>
      <c r="C44" s="10">
        <v>0</v>
      </c>
      <c r="D44" s="11">
        <v>45000</v>
      </c>
      <c r="E44" s="42">
        <f t="shared" si="9"/>
        <v>45000</v>
      </c>
      <c r="F44" s="35"/>
      <c r="G44" s="12">
        <v>0</v>
      </c>
      <c r="H44" s="13">
        <v>35000</v>
      </c>
      <c r="I44" s="42">
        <f t="shared" si="10"/>
        <v>35000</v>
      </c>
      <c r="J44" s="106"/>
      <c r="K44" s="98">
        <f t="shared" si="11"/>
        <v>71000</v>
      </c>
      <c r="L44" s="98">
        <v>0</v>
      </c>
      <c r="M44" s="106"/>
      <c r="N44" s="97">
        <v>17500</v>
      </c>
      <c r="O44" s="97">
        <v>0</v>
      </c>
      <c r="P44" s="97">
        <v>17500</v>
      </c>
      <c r="Q44" s="97">
        <v>0</v>
      </c>
      <c r="R44" s="97">
        <v>18500</v>
      </c>
      <c r="S44" s="97">
        <v>0</v>
      </c>
      <c r="T44" s="97">
        <v>17500</v>
      </c>
      <c r="U44" s="97">
        <v>0</v>
      </c>
    </row>
    <row r="45" spans="1:21" ht="24" outlineLevel="1">
      <c r="A45" s="113" t="s">
        <v>73</v>
      </c>
      <c r="B45" s="59" t="s">
        <v>39</v>
      </c>
      <c r="C45" s="22">
        <v>0</v>
      </c>
      <c r="D45" s="52">
        <v>1000</v>
      </c>
      <c r="E45" s="43">
        <f t="shared" si="9"/>
        <v>1000</v>
      </c>
      <c r="F45" s="35"/>
      <c r="G45" s="20">
        <v>0</v>
      </c>
      <c r="H45" s="49">
        <v>1000</v>
      </c>
      <c r="I45" s="42">
        <f t="shared" si="10"/>
        <v>1000</v>
      </c>
      <c r="J45" s="106"/>
      <c r="K45" s="98">
        <f t="shared" si="11"/>
        <v>5500</v>
      </c>
      <c r="L45" s="98">
        <v>0</v>
      </c>
      <c r="M45" s="106"/>
      <c r="N45" s="97">
        <v>5500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</row>
    <row r="46" spans="1:21" ht="24" outlineLevel="1">
      <c r="A46" s="113" t="s">
        <v>74</v>
      </c>
      <c r="B46" s="1" t="s">
        <v>39</v>
      </c>
      <c r="C46" s="10">
        <v>0</v>
      </c>
      <c r="D46" s="50">
        <v>50000</v>
      </c>
      <c r="E46" s="42">
        <f t="shared" si="9"/>
        <v>50000</v>
      </c>
      <c r="F46" s="35"/>
      <c r="G46" s="12">
        <v>0</v>
      </c>
      <c r="H46" s="51">
        <v>20000</v>
      </c>
      <c r="I46" s="42">
        <f t="shared" si="10"/>
        <v>20000</v>
      </c>
      <c r="J46" s="106"/>
      <c r="K46" s="98">
        <f t="shared" si="11"/>
        <v>10000</v>
      </c>
      <c r="L46" s="98">
        <v>0</v>
      </c>
      <c r="M46" s="106"/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10000</v>
      </c>
      <c r="U46" s="97">
        <v>0</v>
      </c>
    </row>
    <row r="47" spans="1:21" ht="12.75" outlineLevel="1">
      <c r="A47" s="113" t="s">
        <v>109</v>
      </c>
      <c r="B47" s="60"/>
      <c r="C47" s="91"/>
      <c r="D47" s="92"/>
      <c r="E47" s="90"/>
      <c r="F47" s="86"/>
      <c r="G47" s="36"/>
      <c r="H47" s="119"/>
      <c r="I47" s="90"/>
      <c r="J47" s="106"/>
      <c r="K47" s="98">
        <f t="shared" si="11"/>
        <v>0</v>
      </c>
      <c r="L47" s="98">
        <v>0</v>
      </c>
      <c r="M47" s="106"/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</row>
    <row r="48" spans="1:21" ht="13.5" outlineLevel="1" thickBot="1">
      <c r="A48" s="134" t="s">
        <v>85</v>
      </c>
      <c r="B48" s="60"/>
      <c r="C48" s="91"/>
      <c r="D48" s="92"/>
      <c r="E48" s="90"/>
      <c r="F48" s="86"/>
      <c r="G48" s="36"/>
      <c r="H48" s="119"/>
      <c r="I48" s="90"/>
      <c r="J48" s="106"/>
      <c r="K48" s="125">
        <f t="shared" si="11"/>
        <v>0</v>
      </c>
      <c r="L48" s="125">
        <v>0</v>
      </c>
      <c r="M48" s="106"/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</row>
    <row r="49" spans="1:21" s="76" customFormat="1" ht="13.5" thickBot="1">
      <c r="A49" s="130" t="s">
        <v>68</v>
      </c>
      <c r="B49" s="145"/>
      <c r="C49" s="140"/>
      <c r="D49" s="146"/>
      <c r="E49" s="144"/>
      <c r="F49" s="139"/>
      <c r="G49" s="140"/>
      <c r="H49" s="146"/>
      <c r="I49" s="144"/>
      <c r="J49" s="112"/>
      <c r="K49" s="129">
        <f>SUM(K37:K48)</f>
        <v>634000</v>
      </c>
      <c r="L49" s="133">
        <f>SUM(L37:L48)</f>
        <v>0</v>
      </c>
      <c r="M49" s="112"/>
      <c r="N49" s="129">
        <f aca="true" t="shared" si="12" ref="N49:U49">SUM(N37:N48)</f>
        <v>203750</v>
      </c>
      <c r="O49" s="129">
        <f t="shared" si="12"/>
        <v>0</v>
      </c>
      <c r="P49" s="129">
        <f t="shared" si="12"/>
        <v>112750</v>
      </c>
      <c r="Q49" s="129">
        <f t="shared" si="12"/>
        <v>0</v>
      </c>
      <c r="R49" s="129">
        <f t="shared" si="12"/>
        <v>161750</v>
      </c>
      <c r="S49" s="129">
        <f t="shared" si="12"/>
        <v>0</v>
      </c>
      <c r="T49" s="129">
        <f t="shared" si="12"/>
        <v>155750</v>
      </c>
      <c r="U49" s="130">
        <f t="shared" si="12"/>
        <v>0</v>
      </c>
    </row>
    <row r="50" spans="1:12" ht="12.75">
      <c r="A50" s="82"/>
      <c r="B50" s="60"/>
      <c r="C50" s="91"/>
      <c r="D50" s="92"/>
      <c r="E50" s="90"/>
      <c r="F50" s="86"/>
      <c r="G50" s="36"/>
      <c r="H50" s="93"/>
      <c r="I50" s="90"/>
      <c r="K50" s="124"/>
      <c r="L50" s="124"/>
    </row>
    <row r="51" spans="1:21" ht="12.75">
      <c r="A51" s="142" t="s">
        <v>50</v>
      </c>
      <c r="B51" s="57"/>
      <c r="C51" s="14"/>
      <c r="D51" s="15"/>
      <c r="E51" s="41"/>
      <c r="F51" s="35"/>
      <c r="G51" s="16"/>
      <c r="H51" s="17"/>
      <c r="I51" s="41"/>
      <c r="J51" s="106"/>
      <c r="K51" s="98"/>
      <c r="L51" s="98"/>
      <c r="M51" s="106"/>
      <c r="N51" s="97"/>
      <c r="O51" s="97"/>
      <c r="P51" s="97"/>
      <c r="Q51" s="97"/>
      <c r="R51" s="97"/>
      <c r="S51" s="97"/>
      <c r="T51" s="97"/>
      <c r="U51" s="97"/>
    </row>
    <row r="52" spans="1:21" ht="24" outlineLevel="1">
      <c r="A52" s="118" t="s">
        <v>61</v>
      </c>
      <c r="B52" s="61" t="s">
        <v>37</v>
      </c>
      <c r="C52" s="29">
        <v>0</v>
      </c>
      <c r="D52" s="27">
        <v>225158</v>
      </c>
      <c r="E52" s="46">
        <f aca="true" t="shared" si="13" ref="E52:E64">SUM(C52:D52)</f>
        <v>225158</v>
      </c>
      <c r="F52" s="35"/>
      <c r="G52" s="66">
        <v>0</v>
      </c>
      <c r="H52" s="45">
        <v>180000</v>
      </c>
      <c r="I52" s="46">
        <f aca="true" t="shared" si="14" ref="I52:I57">SUM(G52:H52)</f>
        <v>180000</v>
      </c>
      <c r="J52" s="106"/>
      <c r="K52" s="98">
        <f aca="true" t="shared" si="15" ref="K52:K69">SUM(N52,P52,R52,T52)</f>
        <v>92700</v>
      </c>
      <c r="L52" s="98">
        <f>SUM(O52,Q52,S52,U52)</f>
        <v>0</v>
      </c>
      <c r="M52" s="106"/>
      <c r="N52" s="97">
        <v>23175</v>
      </c>
      <c r="O52" s="97">
        <v>0</v>
      </c>
      <c r="P52" s="97">
        <v>23175</v>
      </c>
      <c r="Q52" s="97">
        <v>0</v>
      </c>
      <c r="R52" s="97">
        <v>23175</v>
      </c>
      <c r="S52" s="97">
        <v>0</v>
      </c>
      <c r="T52" s="97">
        <v>23175</v>
      </c>
      <c r="U52" s="97">
        <v>0</v>
      </c>
    </row>
    <row r="53" spans="1:21" ht="12.75" outlineLevel="1">
      <c r="A53" s="114" t="s">
        <v>24</v>
      </c>
      <c r="B53" s="61" t="s">
        <v>37</v>
      </c>
      <c r="C53" s="29">
        <v>130000</v>
      </c>
      <c r="D53" s="27">
        <v>0</v>
      </c>
      <c r="E53" s="46">
        <f t="shared" si="13"/>
        <v>130000</v>
      </c>
      <c r="F53" s="35"/>
      <c r="G53" s="66">
        <v>70000</v>
      </c>
      <c r="H53" s="45">
        <v>0</v>
      </c>
      <c r="I53" s="46">
        <f t="shared" si="14"/>
        <v>70000</v>
      </c>
      <c r="J53" s="106"/>
      <c r="K53" s="98">
        <f t="shared" si="15"/>
        <v>0</v>
      </c>
      <c r="L53" s="98">
        <f aca="true" t="shared" si="16" ref="L53:L69">SUM(O53,Q53,S53,U53)</f>
        <v>120000</v>
      </c>
      <c r="M53" s="106"/>
      <c r="N53" s="97">
        <v>0</v>
      </c>
      <c r="O53" s="97">
        <v>0</v>
      </c>
      <c r="P53" s="97">
        <v>0</v>
      </c>
      <c r="Q53" s="97">
        <v>5000</v>
      </c>
      <c r="R53" s="97">
        <v>0</v>
      </c>
      <c r="S53" s="97">
        <v>50000</v>
      </c>
      <c r="T53" s="97">
        <v>0</v>
      </c>
      <c r="U53" s="97">
        <v>65000</v>
      </c>
    </row>
    <row r="54" spans="1:21" ht="12.75" outlineLevel="1">
      <c r="A54" s="102" t="s">
        <v>20</v>
      </c>
      <c r="B54" s="1" t="s">
        <v>37</v>
      </c>
      <c r="C54" s="10">
        <v>0</v>
      </c>
      <c r="D54" s="11">
        <v>375000</v>
      </c>
      <c r="E54" s="42">
        <f t="shared" si="13"/>
        <v>375000</v>
      </c>
      <c r="F54" s="35"/>
      <c r="G54" s="12"/>
      <c r="H54" s="13">
        <v>290000</v>
      </c>
      <c r="I54" s="42">
        <f t="shared" si="14"/>
        <v>290000</v>
      </c>
      <c r="J54" s="106"/>
      <c r="K54" s="98">
        <f t="shared" si="15"/>
        <v>345000</v>
      </c>
      <c r="L54" s="98">
        <f t="shared" si="16"/>
        <v>0</v>
      </c>
      <c r="M54" s="106"/>
      <c r="N54" s="97">
        <v>86250</v>
      </c>
      <c r="O54" s="97">
        <v>0</v>
      </c>
      <c r="P54" s="97">
        <v>86250</v>
      </c>
      <c r="Q54" s="97">
        <v>0</v>
      </c>
      <c r="R54" s="97">
        <v>86250</v>
      </c>
      <c r="S54" s="97">
        <v>0</v>
      </c>
      <c r="T54" s="97">
        <v>86250</v>
      </c>
      <c r="U54" s="97">
        <v>0</v>
      </c>
    </row>
    <row r="55" spans="1:21" ht="12.75" outlineLevel="1">
      <c r="A55" s="114" t="s">
        <v>41</v>
      </c>
      <c r="B55" s="61" t="s">
        <v>39</v>
      </c>
      <c r="C55" s="29">
        <v>0</v>
      </c>
      <c r="D55" s="27">
        <v>0</v>
      </c>
      <c r="E55" s="46">
        <f t="shared" si="13"/>
        <v>0</v>
      </c>
      <c r="F55" s="35"/>
      <c r="G55" s="66">
        <v>0</v>
      </c>
      <c r="H55" s="45">
        <v>0</v>
      </c>
      <c r="I55" s="46">
        <f t="shared" si="14"/>
        <v>0</v>
      </c>
      <c r="J55" s="106"/>
      <c r="K55" s="98">
        <f t="shared" si="15"/>
        <v>50000</v>
      </c>
      <c r="L55" s="98">
        <f t="shared" si="16"/>
        <v>1300000</v>
      </c>
      <c r="M55" s="106"/>
      <c r="N55" s="97">
        <v>0</v>
      </c>
      <c r="O55" s="97">
        <v>0</v>
      </c>
      <c r="P55" s="97">
        <v>10000</v>
      </c>
      <c r="Q55" s="97">
        <v>300000</v>
      </c>
      <c r="R55" s="97">
        <v>20000</v>
      </c>
      <c r="S55" s="97">
        <v>500000</v>
      </c>
      <c r="T55" s="97">
        <v>20000</v>
      </c>
      <c r="U55" s="97">
        <v>500000</v>
      </c>
    </row>
    <row r="56" spans="1:21" ht="12.75" outlineLevel="1">
      <c r="A56" s="114" t="s">
        <v>25</v>
      </c>
      <c r="B56" s="61" t="s">
        <v>37</v>
      </c>
      <c r="C56" s="29">
        <v>100000</v>
      </c>
      <c r="D56" s="27">
        <v>133900</v>
      </c>
      <c r="E56" s="46">
        <f t="shared" si="13"/>
        <v>233900</v>
      </c>
      <c r="F56" s="35"/>
      <c r="G56" s="66">
        <v>70000</v>
      </c>
      <c r="H56" s="45">
        <v>133900</v>
      </c>
      <c r="I56" s="46">
        <f t="shared" si="14"/>
        <v>203900</v>
      </c>
      <c r="J56" s="106"/>
      <c r="K56" s="98">
        <f t="shared" si="15"/>
        <v>34479</v>
      </c>
      <c r="L56" s="98">
        <f t="shared" si="16"/>
        <v>75000</v>
      </c>
      <c r="M56" s="106"/>
      <c r="N56" s="97">
        <v>34479</v>
      </c>
      <c r="O56" s="97">
        <v>75000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</row>
    <row r="57" spans="1:21" ht="12.75" outlineLevel="1">
      <c r="A57" s="114" t="s">
        <v>26</v>
      </c>
      <c r="B57" s="58" t="s">
        <v>37</v>
      </c>
      <c r="C57" s="18">
        <v>15209</v>
      </c>
      <c r="D57" s="19">
        <v>0</v>
      </c>
      <c r="E57" s="46">
        <f t="shared" si="13"/>
        <v>15209</v>
      </c>
      <c r="F57" s="35"/>
      <c r="G57" s="70">
        <v>10000</v>
      </c>
      <c r="H57" s="68">
        <v>0</v>
      </c>
      <c r="I57" s="46">
        <f t="shared" si="14"/>
        <v>10000</v>
      </c>
      <c r="J57" s="106"/>
      <c r="K57" s="98">
        <f t="shared" si="15"/>
        <v>0</v>
      </c>
      <c r="L57" s="98">
        <f t="shared" si="16"/>
        <v>10000</v>
      </c>
      <c r="M57" s="106"/>
      <c r="N57" s="97">
        <v>0</v>
      </c>
      <c r="O57" s="97">
        <v>2500</v>
      </c>
      <c r="P57" s="97">
        <v>0</v>
      </c>
      <c r="Q57" s="97">
        <v>2500</v>
      </c>
      <c r="R57" s="97">
        <v>0</v>
      </c>
      <c r="S57" s="97">
        <v>2500</v>
      </c>
      <c r="T57" s="97">
        <v>0</v>
      </c>
      <c r="U57" s="97">
        <v>2500</v>
      </c>
    </row>
    <row r="58" spans="1:21" ht="12.75" outlineLevel="1">
      <c r="A58" s="102" t="s">
        <v>21</v>
      </c>
      <c r="B58" s="60" t="s">
        <v>37</v>
      </c>
      <c r="C58" s="26">
        <v>6375</v>
      </c>
      <c r="D58" s="27">
        <v>0</v>
      </c>
      <c r="E58" s="42">
        <f t="shared" si="13"/>
        <v>6375</v>
      </c>
      <c r="F58" s="35"/>
      <c r="G58" s="12">
        <v>6375</v>
      </c>
      <c r="H58" s="28"/>
      <c r="I58" s="42">
        <f aca="true" t="shared" si="17" ref="I58:I64">SUM(G58:H58)</f>
        <v>6375</v>
      </c>
      <c r="J58" s="106"/>
      <c r="K58" s="98">
        <f t="shared" si="15"/>
        <v>8000</v>
      </c>
      <c r="L58" s="98">
        <f t="shared" si="16"/>
        <v>0</v>
      </c>
      <c r="M58" s="106"/>
      <c r="N58" s="97">
        <v>2000</v>
      </c>
      <c r="O58" s="97">
        <v>0</v>
      </c>
      <c r="P58" s="97">
        <v>2000</v>
      </c>
      <c r="Q58" s="97">
        <v>0</v>
      </c>
      <c r="R58" s="97">
        <v>2000</v>
      </c>
      <c r="S58" s="97">
        <v>0</v>
      </c>
      <c r="T58" s="97">
        <v>2000</v>
      </c>
      <c r="U58" s="97">
        <v>0</v>
      </c>
    </row>
    <row r="59" spans="1:21" ht="12.75" outlineLevel="1">
      <c r="A59" s="114" t="s">
        <v>60</v>
      </c>
      <c r="B59" s="61" t="s">
        <v>39</v>
      </c>
      <c r="C59" s="67">
        <v>75000</v>
      </c>
      <c r="D59" s="27">
        <v>0</v>
      </c>
      <c r="E59" s="46">
        <f t="shared" si="13"/>
        <v>75000</v>
      </c>
      <c r="F59" s="35"/>
      <c r="G59" s="66">
        <v>25000</v>
      </c>
      <c r="H59" s="45">
        <v>0</v>
      </c>
      <c r="I59" s="46">
        <f t="shared" si="17"/>
        <v>25000</v>
      </c>
      <c r="J59" s="106"/>
      <c r="K59" s="98">
        <f t="shared" si="15"/>
        <v>0</v>
      </c>
      <c r="L59" s="98">
        <f t="shared" si="16"/>
        <v>4395</v>
      </c>
      <c r="M59" s="106"/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4395</v>
      </c>
    </row>
    <row r="60" spans="1:21" ht="12.75" outlineLevel="1">
      <c r="A60" s="114" t="s">
        <v>22</v>
      </c>
      <c r="B60" s="61" t="s">
        <v>37</v>
      </c>
      <c r="C60" s="29">
        <v>16860</v>
      </c>
      <c r="D60" s="27">
        <v>1925</v>
      </c>
      <c r="E60" s="46">
        <f t="shared" si="13"/>
        <v>18785</v>
      </c>
      <c r="F60" s="35"/>
      <c r="G60" s="66">
        <v>16860</v>
      </c>
      <c r="H60" s="45">
        <v>1925</v>
      </c>
      <c r="I60" s="46">
        <f t="shared" si="17"/>
        <v>18785</v>
      </c>
      <c r="J60" s="106"/>
      <c r="K60" s="98">
        <f t="shared" si="15"/>
        <v>10000</v>
      </c>
      <c r="L60" s="98">
        <f t="shared" si="16"/>
        <v>65535</v>
      </c>
      <c r="M60" s="106"/>
      <c r="N60" s="97">
        <v>2500</v>
      </c>
      <c r="O60" s="97">
        <v>10000</v>
      </c>
      <c r="P60" s="97">
        <v>2500</v>
      </c>
      <c r="Q60" s="97">
        <v>20000</v>
      </c>
      <c r="R60" s="97">
        <v>2500</v>
      </c>
      <c r="S60" s="97">
        <v>20000</v>
      </c>
      <c r="T60" s="97">
        <v>2500</v>
      </c>
      <c r="U60" s="97">
        <v>15535</v>
      </c>
    </row>
    <row r="61" spans="1:21" ht="12.75" outlineLevel="1">
      <c r="A61" s="114" t="s">
        <v>23</v>
      </c>
      <c r="B61" s="61" t="s">
        <v>37</v>
      </c>
      <c r="C61" s="29">
        <v>100000</v>
      </c>
      <c r="D61" s="27">
        <v>33535</v>
      </c>
      <c r="E61" s="46">
        <f t="shared" si="13"/>
        <v>133535</v>
      </c>
      <c r="F61" s="35"/>
      <c r="G61" s="66">
        <v>80000</v>
      </c>
      <c r="H61" s="45">
        <v>33535</v>
      </c>
      <c r="I61" s="46">
        <f t="shared" si="17"/>
        <v>113535</v>
      </c>
      <c r="J61" s="106"/>
      <c r="K61" s="98">
        <f t="shared" si="15"/>
        <v>0</v>
      </c>
      <c r="L61" s="98">
        <f t="shared" si="16"/>
        <v>115000</v>
      </c>
      <c r="M61" s="106"/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30000</v>
      </c>
      <c r="T61" s="97">
        <v>0</v>
      </c>
      <c r="U61" s="97">
        <v>85000</v>
      </c>
    </row>
    <row r="62" spans="1:21" ht="12.75" outlineLevel="1">
      <c r="A62" s="114" t="s">
        <v>42</v>
      </c>
      <c r="B62" s="61" t="s">
        <v>40</v>
      </c>
      <c r="C62" s="29">
        <v>1550000</v>
      </c>
      <c r="D62" s="27">
        <v>0</v>
      </c>
      <c r="E62" s="46">
        <f t="shared" si="13"/>
        <v>1550000</v>
      </c>
      <c r="F62" s="35"/>
      <c r="G62" s="66">
        <v>1505700</v>
      </c>
      <c r="H62" s="45">
        <v>0</v>
      </c>
      <c r="I62" s="46">
        <f t="shared" si="17"/>
        <v>1505700</v>
      </c>
      <c r="J62" s="106"/>
      <c r="K62" s="98">
        <f t="shared" si="15"/>
        <v>0</v>
      </c>
      <c r="L62" s="98">
        <f t="shared" si="16"/>
        <v>1700000</v>
      </c>
      <c r="M62" s="106"/>
      <c r="N62" s="97">
        <v>0</v>
      </c>
      <c r="O62" s="97">
        <v>300000</v>
      </c>
      <c r="P62" s="97">
        <v>0</v>
      </c>
      <c r="Q62" s="97">
        <v>400000</v>
      </c>
      <c r="R62" s="97">
        <v>0</v>
      </c>
      <c r="S62" s="97">
        <v>500000</v>
      </c>
      <c r="T62" s="97">
        <v>0</v>
      </c>
      <c r="U62" s="97">
        <v>500000</v>
      </c>
    </row>
    <row r="63" spans="1:21" ht="12.75" outlineLevel="1">
      <c r="A63" s="114" t="s">
        <v>43</v>
      </c>
      <c r="B63" s="61" t="s">
        <v>37</v>
      </c>
      <c r="C63" s="29">
        <v>0</v>
      </c>
      <c r="D63" s="27">
        <v>100000</v>
      </c>
      <c r="E63" s="46">
        <f t="shared" si="13"/>
        <v>100000</v>
      </c>
      <c r="F63" s="35"/>
      <c r="G63" s="66">
        <v>0</v>
      </c>
      <c r="H63" s="45">
        <v>50000</v>
      </c>
      <c r="I63" s="46">
        <f t="shared" si="17"/>
        <v>50000</v>
      </c>
      <c r="J63" s="106"/>
      <c r="K63" s="98">
        <f t="shared" si="15"/>
        <v>79450</v>
      </c>
      <c r="L63" s="98">
        <f t="shared" si="16"/>
        <v>0</v>
      </c>
      <c r="M63" s="106"/>
      <c r="N63" s="97">
        <v>0</v>
      </c>
      <c r="O63" s="97">
        <v>0</v>
      </c>
      <c r="P63" s="97">
        <v>10000</v>
      </c>
      <c r="Q63" s="97">
        <v>0</v>
      </c>
      <c r="R63" s="97">
        <v>20000</v>
      </c>
      <c r="S63" s="97">
        <v>0</v>
      </c>
      <c r="T63" s="97">
        <v>49450</v>
      </c>
      <c r="U63" s="97">
        <v>0</v>
      </c>
    </row>
    <row r="64" spans="1:21" ht="13.5" outlineLevel="1" thickBot="1">
      <c r="A64" s="114" t="s">
        <v>27</v>
      </c>
      <c r="B64" s="71" t="s">
        <v>37</v>
      </c>
      <c r="C64" s="65">
        <v>50000</v>
      </c>
      <c r="D64" s="69">
        <v>0</v>
      </c>
      <c r="E64" s="64">
        <f t="shared" si="13"/>
        <v>50000</v>
      </c>
      <c r="F64" s="35"/>
      <c r="G64" s="72">
        <v>30000</v>
      </c>
      <c r="H64" s="73">
        <v>0</v>
      </c>
      <c r="I64" s="46">
        <f t="shared" si="17"/>
        <v>30000</v>
      </c>
      <c r="J64" s="106"/>
      <c r="K64" s="98">
        <f t="shared" si="15"/>
        <v>0</v>
      </c>
      <c r="L64" s="98">
        <f t="shared" si="16"/>
        <v>45000</v>
      </c>
      <c r="M64" s="106"/>
      <c r="N64" s="97">
        <v>0</v>
      </c>
      <c r="O64" s="97">
        <v>10000</v>
      </c>
      <c r="P64" s="97">
        <v>0</v>
      </c>
      <c r="Q64" s="97">
        <v>0</v>
      </c>
      <c r="R64" s="97">
        <v>0</v>
      </c>
      <c r="S64" s="97">
        <v>15000</v>
      </c>
      <c r="T64" s="97">
        <v>0</v>
      </c>
      <c r="U64" s="97">
        <v>20000</v>
      </c>
    </row>
    <row r="65" spans="1:21" ht="13.5" outlineLevel="1" thickBot="1">
      <c r="A65" s="114" t="s">
        <v>94</v>
      </c>
      <c r="B65" s="94"/>
      <c r="C65" s="95"/>
      <c r="D65" s="96"/>
      <c r="E65" s="86"/>
      <c r="F65" s="86"/>
      <c r="G65" s="96"/>
      <c r="H65" s="88"/>
      <c r="I65" s="86"/>
      <c r="J65" s="106"/>
      <c r="K65" s="98">
        <f t="shared" si="15"/>
        <v>0</v>
      </c>
      <c r="L65" s="98">
        <f t="shared" si="16"/>
        <v>30000</v>
      </c>
      <c r="M65" s="106"/>
      <c r="N65" s="97">
        <v>0</v>
      </c>
      <c r="O65" s="97">
        <v>0</v>
      </c>
      <c r="P65" s="97">
        <v>0</v>
      </c>
      <c r="Q65" s="97">
        <v>5000</v>
      </c>
      <c r="R65" s="97">
        <v>0</v>
      </c>
      <c r="S65" s="97">
        <v>12500</v>
      </c>
      <c r="T65" s="97">
        <v>0</v>
      </c>
      <c r="U65" s="97">
        <v>12500</v>
      </c>
    </row>
    <row r="66" spans="1:21" ht="13.5" outlineLevel="1" thickBot="1">
      <c r="A66" s="114" t="s">
        <v>78</v>
      </c>
      <c r="B66" s="94"/>
      <c r="C66" s="95"/>
      <c r="D66" s="96"/>
      <c r="E66" s="86"/>
      <c r="F66" s="86"/>
      <c r="G66" s="96"/>
      <c r="H66" s="88"/>
      <c r="I66" s="86"/>
      <c r="J66" s="106"/>
      <c r="K66" s="98">
        <f t="shared" si="15"/>
        <v>0</v>
      </c>
      <c r="L66" s="98">
        <f t="shared" si="16"/>
        <v>0</v>
      </c>
      <c r="M66" s="106"/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</row>
    <row r="67" spans="1:21" ht="13.5" outlineLevel="1" thickBot="1">
      <c r="A67" s="114" t="s">
        <v>77</v>
      </c>
      <c r="B67" s="94"/>
      <c r="C67" s="95"/>
      <c r="D67" s="96"/>
      <c r="E67" s="86"/>
      <c r="F67" s="86"/>
      <c r="G67" s="96"/>
      <c r="H67" s="88"/>
      <c r="I67" s="86"/>
      <c r="J67" s="106"/>
      <c r="K67" s="98">
        <f t="shared" si="15"/>
        <v>0</v>
      </c>
      <c r="L67" s="98">
        <f t="shared" si="16"/>
        <v>150000</v>
      </c>
      <c r="M67" s="106"/>
      <c r="N67" s="97">
        <v>0</v>
      </c>
      <c r="O67" s="97">
        <v>0</v>
      </c>
      <c r="P67" s="97">
        <v>0</v>
      </c>
      <c r="Q67" s="97">
        <v>5000</v>
      </c>
      <c r="R67" s="97">
        <v>0</v>
      </c>
      <c r="S67" s="97">
        <v>55000</v>
      </c>
      <c r="T67" s="97">
        <v>0</v>
      </c>
      <c r="U67" s="97">
        <v>90000</v>
      </c>
    </row>
    <row r="68" spans="1:21" ht="13.5" outlineLevel="1" thickBot="1">
      <c r="A68" s="114" t="s">
        <v>76</v>
      </c>
      <c r="B68" s="94"/>
      <c r="C68" s="95"/>
      <c r="D68" s="96"/>
      <c r="E68" s="86"/>
      <c r="F68" s="86"/>
      <c r="G68" s="96"/>
      <c r="H68" s="88"/>
      <c r="I68" s="86"/>
      <c r="J68" s="106"/>
      <c r="K68" s="98">
        <f t="shared" si="15"/>
        <v>0</v>
      </c>
      <c r="L68" s="98">
        <f t="shared" si="16"/>
        <v>62500</v>
      </c>
      <c r="M68" s="106"/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  <c r="U68" s="97">
        <v>62500</v>
      </c>
    </row>
    <row r="69" spans="1:21" ht="13.5" outlineLevel="1" thickBot="1">
      <c r="A69" s="115" t="s">
        <v>83</v>
      </c>
      <c r="B69" s="94"/>
      <c r="C69" s="95"/>
      <c r="D69" s="96"/>
      <c r="E69" s="86"/>
      <c r="F69" s="86"/>
      <c r="G69" s="96"/>
      <c r="H69" s="88"/>
      <c r="I69" s="86"/>
      <c r="J69" s="106"/>
      <c r="K69" s="125">
        <f t="shared" si="15"/>
        <v>0</v>
      </c>
      <c r="L69" s="125">
        <f t="shared" si="16"/>
        <v>0</v>
      </c>
      <c r="M69" s="106"/>
      <c r="N69" s="101">
        <v>0</v>
      </c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</row>
    <row r="70" spans="1:21" s="76" customFormat="1" ht="13.5" thickBot="1">
      <c r="A70" s="130" t="s">
        <v>69</v>
      </c>
      <c r="B70" s="147"/>
      <c r="C70" s="148"/>
      <c r="D70" s="149"/>
      <c r="E70" s="139"/>
      <c r="F70" s="139"/>
      <c r="G70" s="149"/>
      <c r="H70" s="150"/>
      <c r="I70" s="139"/>
      <c r="J70" s="112"/>
      <c r="K70" s="129">
        <f>SUM(K52:K69)</f>
        <v>619629</v>
      </c>
      <c r="L70" s="133">
        <f>SUM(L52:L69)</f>
        <v>3677430</v>
      </c>
      <c r="M70" s="131"/>
      <c r="N70" s="129">
        <f aca="true" t="shared" si="18" ref="N70:U70">SUM(N52:N69)</f>
        <v>148404</v>
      </c>
      <c r="O70" s="129">
        <f t="shared" si="18"/>
        <v>397500</v>
      </c>
      <c r="P70" s="129">
        <f t="shared" si="18"/>
        <v>133925</v>
      </c>
      <c r="Q70" s="129">
        <f t="shared" si="18"/>
        <v>737500</v>
      </c>
      <c r="R70" s="129">
        <f t="shared" si="18"/>
        <v>153925</v>
      </c>
      <c r="S70" s="129">
        <f t="shared" si="18"/>
        <v>1185000</v>
      </c>
      <c r="T70" s="129">
        <f t="shared" si="18"/>
        <v>183375</v>
      </c>
      <c r="U70" s="130">
        <f t="shared" si="18"/>
        <v>1357430</v>
      </c>
    </row>
    <row r="71" spans="1:12" ht="13.5" thickBot="1">
      <c r="A71" s="75"/>
      <c r="B71" s="94"/>
      <c r="C71" s="95"/>
      <c r="D71" s="96"/>
      <c r="E71" s="86"/>
      <c r="F71" s="86"/>
      <c r="G71" s="96"/>
      <c r="H71" s="88"/>
      <c r="I71" s="86"/>
      <c r="K71" s="124"/>
      <c r="L71" s="124"/>
    </row>
    <row r="72" spans="1:21" ht="12.75">
      <c r="A72" s="74" t="s">
        <v>51</v>
      </c>
      <c r="B72" s="57"/>
      <c r="C72" s="14"/>
      <c r="D72" s="15"/>
      <c r="E72" s="41"/>
      <c r="F72" s="35"/>
      <c r="G72" s="16"/>
      <c r="H72" s="17"/>
      <c r="I72" s="41"/>
      <c r="J72" s="106"/>
      <c r="K72" s="98"/>
      <c r="L72" s="98"/>
      <c r="M72" s="106"/>
      <c r="N72" s="97"/>
      <c r="O72" s="97"/>
      <c r="P72" s="97"/>
      <c r="Q72" s="97"/>
      <c r="R72" s="97"/>
      <c r="S72" s="97"/>
      <c r="T72" s="97"/>
      <c r="U72" s="97"/>
    </row>
    <row r="73" spans="1:21" ht="12.75" outlineLevel="1">
      <c r="A73" s="102" t="s">
        <v>56</v>
      </c>
      <c r="B73" s="1" t="s">
        <v>37</v>
      </c>
      <c r="C73" s="10">
        <v>1000</v>
      </c>
      <c r="D73" s="11">
        <v>232056</v>
      </c>
      <c r="E73" s="42">
        <f>SUM(C73:D73)</f>
        <v>233056</v>
      </c>
      <c r="F73" s="35"/>
      <c r="G73" s="12">
        <v>1000</v>
      </c>
      <c r="H73" s="13">
        <v>149000</v>
      </c>
      <c r="I73" s="42">
        <f>SUM(G73:H73)</f>
        <v>150000</v>
      </c>
      <c r="J73" s="106"/>
      <c r="K73" s="98">
        <f aca="true" t="shared" si="19" ref="K73:K84">SUM(N73,P73,R73,T73)</f>
        <v>50000</v>
      </c>
      <c r="L73" s="98">
        <f aca="true" t="shared" si="20" ref="L73:L84">SUM(O73,Q73,S73,U73)</f>
        <v>0</v>
      </c>
      <c r="M73" s="106"/>
      <c r="N73" s="97">
        <v>50000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0</v>
      </c>
    </row>
    <row r="74" spans="1:21" ht="24" outlineLevel="1">
      <c r="A74" s="118" t="s">
        <v>62</v>
      </c>
      <c r="B74" s="62"/>
      <c r="C74" s="44">
        <v>0</v>
      </c>
      <c r="D74" s="19">
        <v>21000</v>
      </c>
      <c r="E74" s="42">
        <f>SUM(C74:D74)</f>
        <v>21000</v>
      </c>
      <c r="F74" s="35"/>
      <c r="G74" s="24">
        <v>0</v>
      </c>
      <c r="H74" s="25">
        <v>21000</v>
      </c>
      <c r="I74" s="42">
        <f>SUM(G74:H74)</f>
        <v>21000</v>
      </c>
      <c r="J74" s="106"/>
      <c r="K74" s="98">
        <f t="shared" si="19"/>
        <v>65000</v>
      </c>
      <c r="L74" s="98">
        <f t="shared" si="20"/>
        <v>0</v>
      </c>
      <c r="M74" s="106"/>
      <c r="N74" s="97">
        <v>16250</v>
      </c>
      <c r="O74" s="97">
        <v>0</v>
      </c>
      <c r="P74" s="97">
        <v>16250</v>
      </c>
      <c r="Q74" s="97">
        <v>0</v>
      </c>
      <c r="R74" s="97">
        <v>16250</v>
      </c>
      <c r="S74" s="97">
        <v>0</v>
      </c>
      <c r="T74" s="97">
        <v>16250</v>
      </c>
      <c r="U74" s="97">
        <v>0</v>
      </c>
    </row>
    <row r="75" spans="1:21" ht="12.75" outlineLevel="1">
      <c r="A75" s="102" t="s">
        <v>108</v>
      </c>
      <c r="B75" s="1" t="s">
        <v>37</v>
      </c>
      <c r="C75" s="10">
        <v>0</v>
      </c>
      <c r="D75" s="11">
        <v>20000</v>
      </c>
      <c r="E75" s="42">
        <f>SUM(C75:D75)</f>
        <v>20000</v>
      </c>
      <c r="F75" s="35"/>
      <c r="G75" s="12">
        <v>0</v>
      </c>
      <c r="H75" s="13">
        <v>0</v>
      </c>
      <c r="I75" s="42">
        <f>SUM(G75:H75)</f>
        <v>0</v>
      </c>
      <c r="J75" s="106"/>
      <c r="K75" s="98">
        <f t="shared" si="19"/>
        <v>25000</v>
      </c>
      <c r="L75" s="98">
        <f t="shared" si="20"/>
        <v>0</v>
      </c>
      <c r="M75" s="106"/>
      <c r="N75" s="97">
        <v>6250</v>
      </c>
      <c r="O75" s="97">
        <v>0</v>
      </c>
      <c r="P75" s="97">
        <v>6250</v>
      </c>
      <c r="Q75" s="97">
        <v>0</v>
      </c>
      <c r="R75" s="97">
        <v>6250</v>
      </c>
      <c r="S75" s="97">
        <v>0</v>
      </c>
      <c r="T75" s="97">
        <v>6250</v>
      </c>
      <c r="U75" s="97">
        <v>0</v>
      </c>
    </row>
    <row r="76" spans="1:21" ht="12.75" outlineLevel="1">
      <c r="A76" s="102" t="s">
        <v>28</v>
      </c>
      <c r="B76" s="1" t="s">
        <v>37</v>
      </c>
      <c r="C76" s="10">
        <v>0</v>
      </c>
      <c r="D76" s="11">
        <v>50000</v>
      </c>
      <c r="E76" s="42">
        <f>SUM(C76:D76)</f>
        <v>50000</v>
      </c>
      <c r="F76" s="35"/>
      <c r="G76" s="12">
        <v>0</v>
      </c>
      <c r="H76" s="13">
        <v>20000</v>
      </c>
      <c r="I76" s="42">
        <f>SUM(G76:H76)</f>
        <v>20000</v>
      </c>
      <c r="J76" s="106"/>
      <c r="K76" s="98">
        <f t="shared" si="19"/>
        <v>75000</v>
      </c>
      <c r="L76" s="98">
        <f t="shared" si="20"/>
        <v>0</v>
      </c>
      <c r="M76" s="106"/>
      <c r="N76" s="97">
        <v>18750</v>
      </c>
      <c r="O76" s="97">
        <v>0</v>
      </c>
      <c r="P76" s="97">
        <v>18750</v>
      </c>
      <c r="Q76" s="97">
        <v>0</v>
      </c>
      <c r="R76" s="97">
        <v>18750</v>
      </c>
      <c r="S76" s="97">
        <v>0</v>
      </c>
      <c r="T76" s="97">
        <v>18750</v>
      </c>
      <c r="U76" s="97">
        <v>0</v>
      </c>
    </row>
    <row r="77" spans="1:21" ht="12.75" outlineLevel="1">
      <c r="A77" s="114" t="s">
        <v>57</v>
      </c>
      <c r="B77" s="61" t="s">
        <v>37</v>
      </c>
      <c r="C77" s="29">
        <v>100000</v>
      </c>
      <c r="D77" s="46">
        <v>0</v>
      </c>
      <c r="E77" s="42">
        <f>SUM(C77:D77)</f>
        <v>100000</v>
      </c>
      <c r="F77" s="35"/>
      <c r="G77" s="29">
        <v>0</v>
      </c>
      <c r="H77" s="45">
        <v>0</v>
      </c>
      <c r="I77" s="42">
        <f>SUM(G77:H77)</f>
        <v>0</v>
      </c>
      <c r="J77" s="106"/>
      <c r="K77" s="98">
        <f t="shared" si="19"/>
        <v>21500</v>
      </c>
      <c r="L77" s="98">
        <f t="shared" si="20"/>
        <v>0</v>
      </c>
      <c r="M77" s="106"/>
      <c r="N77" s="97">
        <v>10750</v>
      </c>
      <c r="O77" s="97">
        <v>0</v>
      </c>
      <c r="P77" s="97">
        <v>10750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</row>
    <row r="78" spans="1:21" ht="12.75" outlineLevel="1">
      <c r="A78" s="114" t="s">
        <v>95</v>
      </c>
      <c r="B78" s="58"/>
      <c r="C78" s="26"/>
      <c r="D78" s="86"/>
      <c r="E78" s="90"/>
      <c r="F78" s="86"/>
      <c r="G78" s="86"/>
      <c r="H78" s="35"/>
      <c r="I78" s="90"/>
      <c r="J78" s="106"/>
      <c r="K78" s="98">
        <f t="shared" si="19"/>
        <v>95000</v>
      </c>
      <c r="L78" s="98">
        <f t="shared" si="20"/>
        <v>0</v>
      </c>
      <c r="M78" s="111" t="s">
        <v>64</v>
      </c>
      <c r="N78" s="98">
        <v>0</v>
      </c>
      <c r="O78" s="98">
        <v>0</v>
      </c>
      <c r="P78" s="98">
        <v>30000</v>
      </c>
      <c r="Q78" s="98">
        <v>0</v>
      </c>
      <c r="R78" s="98">
        <v>30000</v>
      </c>
      <c r="S78" s="98">
        <v>0</v>
      </c>
      <c r="T78" s="97">
        <v>35000</v>
      </c>
      <c r="U78" s="97">
        <v>0</v>
      </c>
    </row>
    <row r="79" spans="1:21" ht="12.75" outlineLevel="1">
      <c r="A79" s="114" t="s">
        <v>89</v>
      </c>
      <c r="B79" s="58"/>
      <c r="C79" s="26"/>
      <c r="D79" s="86"/>
      <c r="E79" s="90"/>
      <c r="F79" s="86"/>
      <c r="G79" s="86"/>
      <c r="H79" s="35"/>
      <c r="I79" s="90"/>
      <c r="J79" s="106"/>
      <c r="K79" s="98">
        <f t="shared" si="19"/>
        <v>30000</v>
      </c>
      <c r="L79" s="98">
        <f t="shared" si="20"/>
        <v>0</v>
      </c>
      <c r="M79" s="106"/>
      <c r="N79" s="97">
        <v>0</v>
      </c>
      <c r="O79" s="97">
        <v>0</v>
      </c>
      <c r="P79" s="97">
        <v>0</v>
      </c>
      <c r="Q79" s="97">
        <v>0</v>
      </c>
      <c r="R79" s="97">
        <v>15000</v>
      </c>
      <c r="S79" s="97">
        <v>0</v>
      </c>
      <c r="T79" s="97">
        <v>15000</v>
      </c>
      <c r="U79" s="97">
        <v>0</v>
      </c>
    </row>
    <row r="80" spans="1:21" ht="12.75" outlineLevel="1">
      <c r="A80" s="114" t="s">
        <v>90</v>
      </c>
      <c r="B80" s="58"/>
      <c r="C80" s="26"/>
      <c r="D80" s="86"/>
      <c r="E80" s="90"/>
      <c r="F80" s="86"/>
      <c r="G80" s="86"/>
      <c r="H80" s="35"/>
      <c r="I80" s="90"/>
      <c r="J80" s="106"/>
      <c r="K80" s="98">
        <f t="shared" si="19"/>
        <v>15000</v>
      </c>
      <c r="L80" s="98">
        <f t="shared" si="20"/>
        <v>0</v>
      </c>
      <c r="M80" s="106"/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15000</v>
      </c>
      <c r="U80" s="97">
        <v>0</v>
      </c>
    </row>
    <row r="81" spans="1:21" ht="12.75" outlineLevel="1">
      <c r="A81" s="114" t="s">
        <v>91</v>
      </c>
      <c r="B81" s="58"/>
      <c r="C81" s="26"/>
      <c r="D81" s="86"/>
      <c r="E81" s="90"/>
      <c r="F81" s="86"/>
      <c r="G81" s="86"/>
      <c r="H81" s="35"/>
      <c r="I81" s="90"/>
      <c r="J81" s="106"/>
      <c r="K81" s="98">
        <f t="shared" si="19"/>
        <v>15000</v>
      </c>
      <c r="L81" s="98">
        <f t="shared" si="20"/>
        <v>0</v>
      </c>
      <c r="M81" s="106"/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15000</v>
      </c>
      <c r="U81" s="97">
        <v>0</v>
      </c>
    </row>
    <row r="82" spans="1:21" ht="12.75" outlineLevel="1">
      <c r="A82" s="114" t="s">
        <v>105</v>
      </c>
      <c r="B82" s="58"/>
      <c r="C82" s="26"/>
      <c r="D82" s="86"/>
      <c r="E82" s="90"/>
      <c r="F82" s="86"/>
      <c r="G82" s="86"/>
      <c r="H82" s="35"/>
      <c r="I82" s="90"/>
      <c r="J82" s="106"/>
      <c r="K82" s="98">
        <f t="shared" si="19"/>
        <v>15000</v>
      </c>
      <c r="L82" s="98">
        <f t="shared" si="20"/>
        <v>0</v>
      </c>
      <c r="M82" s="106"/>
      <c r="N82" s="97">
        <v>0</v>
      </c>
      <c r="O82" s="97">
        <v>0</v>
      </c>
      <c r="P82" s="97">
        <v>2500</v>
      </c>
      <c r="Q82" s="97">
        <v>0</v>
      </c>
      <c r="R82" s="97">
        <v>5000</v>
      </c>
      <c r="S82" s="97">
        <v>0</v>
      </c>
      <c r="T82" s="97">
        <v>7500</v>
      </c>
      <c r="U82" s="97">
        <v>0</v>
      </c>
    </row>
    <row r="83" spans="1:21" ht="12.75" outlineLevel="1">
      <c r="A83" s="114" t="s">
        <v>92</v>
      </c>
      <c r="B83" s="58"/>
      <c r="C83" s="26"/>
      <c r="D83" s="86"/>
      <c r="E83" s="90"/>
      <c r="F83" s="86"/>
      <c r="G83" s="86"/>
      <c r="H83" s="35"/>
      <c r="I83" s="90"/>
      <c r="J83" s="106"/>
      <c r="K83" s="98">
        <f t="shared" si="19"/>
        <v>0</v>
      </c>
      <c r="L83" s="98">
        <f t="shared" si="20"/>
        <v>0</v>
      </c>
      <c r="M83" s="106"/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</row>
    <row r="84" spans="1:21" ht="13.5" outlineLevel="1" thickBot="1">
      <c r="A84" s="114" t="s">
        <v>93</v>
      </c>
      <c r="B84" s="58"/>
      <c r="C84" s="26"/>
      <c r="D84" s="86"/>
      <c r="E84" s="90"/>
      <c r="F84" s="86"/>
      <c r="G84" s="86"/>
      <c r="H84" s="35"/>
      <c r="I84" s="90"/>
      <c r="J84" s="106"/>
      <c r="K84" s="125">
        <f t="shared" si="19"/>
        <v>21500</v>
      </c>
      <c r="L84" s="125">
        <f t="shared" si="20"/>
        <v>0</v>
      </c>
      <c r="M84" s="106"/>
      <c r="N84" s="97">
        <v>0</v>
      </c>
      <c r="O84" s="97">
        <v>0</v>
      </c>
      <c r="P84" s="97">
        <v>0</v>
      </c>
      <c r="Q84" s="97">
        <v>0</v>
      </c>
      <c r="R84" s="97">
        <v>10750</v>
      </c>
      <c r="S84" s="97">
        <v>0</v>
      </c>
      <c r="T84" s="97">
        <v>10750</v>
      </c>
      <c r="U84" s="97">
        <v>0</v>
      </c>
    </row>
    <row r="85" spans="1:21" ht="13.5" thickBot="1">
      <c r="A85" s="132" t="s">
        <v>70</v>
      </c>
      <c r="B85" s="56"/>
      <c r="C85" s="83"/>
      <c r="D85" s="84"/>
      <c r="E85" s="90"/>
      <c r="F85" s="86"/>
      <c r="G85" s="84"/>
      <c r="H85" s="87"/>
      <c r="I85" s="90"/>
      <c r="J85" s="112"/>
      <c r="K85" s="129">
        <f>SUM(K73:K84)</f>
        <v>428000</v>
      </c>
      <c r="L85" s="133">
        <f>SUM(L73:L84)</f>
        <v>0</v>
      </c>
      <c r="M85" s="112"/>
      <c r="N85" s="129">
        <f aca="true" t="shared" si="21" ref="N85:U85">SUM(N73:N84)</f>
        <v>102000</v>
      </c>
      <c r="O85" s="129">
        <f t="shared" si="21"/>
        <v>0</v>
      </c>
      <c r="P85" s="129">
        <f t="shared" si="21"/>
        <v>84500</v>
      </c>
      <c r="Q85" s="129">
        <f t="shared" si="21"/>
        <v>0</v>
      </c>
      <c r="R85" s="129">
        <f t="shared" si="21"/>
        <v>102000</v>
      </c>
      <c r="S85" s="129">
        <f t="shared" si="21"/>
        <v>0</v>
      </c>
      <c r="T85" s="129">
        <f t="shared" si="21"/>
        <v>139500</v>
      </c>
      <c r="U85" s="130">
        <f t="shared" si="21"/>
        <v>0</v>
      </c>
    </row>
    <row r="86" spans="1:12" ht="13.5" thickBot="1">
      <c r="A86" s="102"/>
      <c r="B86" s="56"/>
      <c r="C86" s="83"/>
      <c r="D86" s="84"/>
      <c r="E86" s="90"/>
      <c r="F86" s="86"/>
      <c r="G86" s="84"/>
      <c r="H86" s="87"/>
      <c r="I86" s="90"/>
      <c r="K86" s="124"/>
      <c r="L86" s="124"/>
    </row>
    <row r="87" spans="1:21" ht="12.75">
      <c r="A87" s="142" t="s">
        <v>53</v>
      </c>
      <c r="B87" s="57"/>
      <c r="C87" s="14"/>
      <c r="D87" s="15"/>
      <c r="E87" s="41"/>
      <c r="F87" s="35"/>
      <c r="G87" s="16"/>
      <c r="H87" s="17"/>
      <c r="I87" s="41"/>
      <c r="J87" s="106"/>
      <c r="K87" s="98"/>
      <c r="L87" s="98"/>
      <c r="M87" s="106"/>
      <c r="N87" s="97"/>
      <c r="O87" s="97"/>
      <c r="P87" s="97"/>
      <c r="Q87" s="97"/>
      <c r="R87" s="97"/>
      <c r="S87" s="97"/>
      <c r="T87" s="97"/>
      <c r="U87" s="97"/>
    </row>
    <row r="88" spans="1:21" ht="12.75" outlineLevel="1">
      <c r="A88" s="114" t="s">
        <v>31</v>
      </c>
      <c r="B88" s="58" t="s">
        <v>38</v>
      </c>
      <c r="C88" s="26">
        <v>0</v>
      </c>
      <c r="D88" s="31">
        <v>100000</v>
      </c>
      <c r="E88" s="42">
        <f aca="true" t="shared" si="22" ref="E88:E95">SUM(C88:D88)</f>
        <v>100000</v>
      </c>
      <c r="F88" s="35"/>
      <c r="G88" s="20">
        <v>0</v>
      </c>
      <c r="H88" s="21">
        <v>100000</v>
      </c>
      <c r="I88" s="42">
        <f aca="true" t="shared" si="23" ref="I88:I95">SUM(G88:H88)</f>
        <v>100000</v>
      </c>
      <c r="J88" s="106"/>
      <c r="K88" s="98">
        <v>92168</v>
      </c>
      <c r="L88" s="98">
        <f>SUM(O88,Q88,S88,U88)</f>
        <v>0</v>
      </c>
      <c r="M88" s="106"/>
      <c r="N88" s="97">
        <v>23042</v>
      </c>
      <c r="O88" s="97">
        <v>0</v>
      </c>
      <c r="P88" s="97">
        <v>23042</v>
      </c>
      <c r="Q88" s="97">
        <v>0</v>
      </c>
      <c r="R88" s="97">
        <v>23042</v>
      </c>
      <c r="S88" s="97">
        <v>0</v>
      </c>
      <c r="T88" s="97">
        <v>23042</v>
      </c>
      <c r="U88" s="97">
        <v>0</v>
      </c>
    </row>
    <row r="89" spans="1:21" ht="12.75" outlineLevel="1">
      <c r="A89" s="114" t="s">
        <v>32</v>
      </c>
      <c r="B89" s="62" t="s">
        <v>38</v>
      </c>
      <c r="C89" s="32">
        <v>52500</v>
      </c>
      <c r="D89" s="31">
        <v>50000</v>
      </c>
      <c r="E89" s="42">
        <f t="shared" si="22"/>
        <v>102500</v>
      </c>
      <c r="F89" s="35"/>
      <c r="G89" s="20">
        <v>52500</v>
      </c>
      <c r="H89" s="21">
        <v>50000</v>
      </c>
      <c r="I89" s="42">
        <f t="shared" si="23"/>
        <v>102500</v>
      </c>
      <c r="J89" s="106"/>
      <c r="K89" s="98">
        <f aca="true" t="shared" si="24" ref="K89:K98">SUM(N89,P89,R89,T89)</f>
        <v>45000</v>
      </c>
      <c r="L89" s="98">
        <f aca="true" t="shared" si="25" ref="L89:L98">SUM(O89,Q89,S89,U89)</f>
        <v>135000</v>
      </c>
      <c r="M89" s="106"/>
      <c r="N89" s="97">
        <v>10000</v>
      </c>
      <c r="O89" s="97">
        <v>35000</v>
      </c>
      <c r="P89" s="97">
        <v>15000</v>
      </c>
      <c r="Q89" s="97">
        <v>40000</v>
      </c>
      <c r="R89" s="97">
        <v>15000</v>
      </c>
      <c r="S89" s="97">
        <v>40000</v>
      </c>
      <c r="T89" s="97">
        <v>5000</v>
      </c>
      <c r="U89" s="97">
        <v>20000</v>
      </c>
    </row>
    <row r="90" spans="1:21" ht="12.75" outlineLevel="1">
      <c r="A90" s="114" t="s">
        <v>33</v>
      </c>
      <c r="B90" s="61" t="s">
        <v>39</v>
      </c>
      <c r="C90" s="33">
        <v>0</v>
      </c>
      <c r="D90" s="53">
        <v>29500</v>
      </c>
      <c r="E90" s="42">
        <f t="shared" si="22"/>
        <v>29500</v>
      </c>
      <c r="F90" s="35"/>
      <c r="G90" s="20">
        <v>0</v>
      </c>
      <c r="H90" s="34">
        <v>10000</v>
      </c>
      <c r="I90" s="42">
        <f t="shared" si="23"/>
        <v>10000</v>
      </c>
      <c r="J90" s="106"/>
      <c r="K90" s="98">
        <f t="shared" si="24"/>
        <v>10000</v>
      </c>
      <c r="L90" s="98">
        <f t="shared" si="25"/>
        <v>0</v>
      </c>
      <c r="M90" s="106"/>
      <c r="N90" s="97">
        <v>0</v>
      </c>
      <c r="O90" s="97">
        <v>0</v>
      </c>
      <c r="P90" s="97">
        <v>0</v>
      </c>
      <c r="Q90" s="97">
        <v>0</v>
      </c>
      <c r="R90" s="97">
        <v>5000</v>
      </c>
      <c r="S90" s="97">
        <v>0</v>
      </c>
      <c r="T90" s="97">
        <v>5000</v>
      </c>
      <c r="U90" s="97">
        <v>0</v>
      </c>
    </row>
    <row r="91" spans="1:21" ht="12.75" outlineLevel="1">
      <c r="A91" s="102" t="s">
        <v>30</v>
      </c>
      <c r="B91" s="1" t="s">
        <v>37</v>
      </c>
      <c r="C91" s="10">
        <v>10000</v>
      </c>
      <c r="D91" s="11">
        <v>0</v>
      </c>
      <c r="E91" s="42">
        <f t="shared" si="22"/>
        <v>10000</v>
      </c>
      <c r="F91" s="35"/>
      <c r="G91" s="12">
        <v>10000</v>
      </c>
      <c r="H91" s="13">
        <v>0</v>
      </c>
      <c r="I91" s="42">
        <f t="shared" si="23"/>
        <v>10000</v>
      </c>
      <c r="J91" s="106"/>
      <c r="K91" s="98">
        <f t="shared" si="24"/>
        <v>0</v>
      </c>
      <c r="L91" s="98">
        <f t="shared" si="25"/>
        <v>160000</v>
      </c>
      <c r="M91" s="106"/>
      <c r="N91" s="97">
        <v>0</v>
      </c>
      <c r="O91" s="97">
        <v>80000</v>
      </c>
      <c r="P91" s="97">
        <v>0</v>
      </c>
      <c r="Q91" s="97">
        <v>80000</v>
      </c>
      <c r="R91" s="97">
        <v>0</v>
      </c>
      <c r="S91" s="97">
        <v>0</v>
      </c>
      <c r="T91" s="97">
        <v>0</v>
      </c>
      <c r="U91" s="97">
        <v>0</v>
      </c>
    </row>
    <row r="92" spans="1:21" ht="12.75" outlineLevel="1">
      <c r="A92" s="102" t="s">
        <v>29</v>
      </c>
      <c r="B92" s="63" t="s">
        <v>38</v>
      </c>
      <c r="C92" s="10">
        <v>0</v>
      </c>
      <c r="D92" s="11">
        <v>19966</v>
      </c>
      <c r="E92" s="42">
        <f t="shared" si="22"/>
        <v>19966</v>
      </c>
      <c r="F92" s="35"/>
      <c r="G92" s="12">
        <v>0</v>
      </c>
      <c r="H92" s="13">
        <v>19966</v>
      </c>
      <c r="I92" s="42">
        <f t="shared" si="23"/>
        <v>19966</v>
      </c>
      <c r="J92" s="106"/>
      <c r="K92" s="98">
        <f t="shared" si="24"/>
        <v>17500</v>
      </c>
      <c r="L92" s="98">
        <f t="shared" si="25"/>
        <v>0</v>
      </c>
      <c r="M92" s="106"/>
      <c r="N92" s="97">
        <v>4375</v>
      </c>
      <c r="O92" s="97">
        <v>0</v>
      </c>
      <c r="P92" s="97">
        <v>4375</v>
      </c>
      <c r="Q92" s="97">
        <v>0</v>
      </c>
      <c r="R92" s="97">
        <v>4375</v>
      </c>
      <c r="S92" s="97">
        <v>0</v>
      </c>
      <c r="T92" s="97">
        <v>4375</v>
      </c>
      <c r="U92" s="97">
        <v>0</v>
      </c>
    </row>
    <row r="93" spans="1:21" ht="12.75" outlineLevel="1">
      <c r="A93" s="102" t="s">
        <v>36</v>
      </c>
      <c r="B93" s="1" t="s">
        <v>37</v>
      </c>
      <c r="C93" s="30">
        <v>0</v>
      </c>
      <c r="D93" s="11">
        <v>36252</v>
      </c>
      <c r="E93" s="42">
        <f t="shared" si="22"/>
        <v>36252</v>
      </c>
      <c r="F93" s="35"/>
      <c r="G93" s="12">
        <v>0</v>
      </c>
      <c r="H93" s="13">
        <v>36252</v>
      </c>
      <c r="I93" s="42">
        <f t="shared" si="23"/>
        <v>36252</v>
      </c>
      <c r="J93" s="106"/>
      <c r="K93" s="98">
        <f t="shared" si="24"/>
        <v>7819</v>
      </c>
      <c r="L93" s="98">
        <f t="shared" si="25"/>
        <v>0</v>
      </c>
      <c r="M93" s="106"/>
      <c r="N93" s="97">
        <v>7819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97"/>
    </row>
    <row r="94" spans="1:21" ht="24" outlineLevel="1">
      <c r="A94" s="113" t="s">
        <v>63</v>
      </c>
      <c r="B94" s="1" t="s">
        <v>37</v>
      </c>
      <c r="C94" s="10">
        <v>0</v>
      </c>
      <c r="D94" s="11">
        <v>30000</v>
      </c>
      <c r="E94" s="42">
        <f t="shared" si="22"/>
        <v>30000</v>
      </c>
      <c r="F94" s="35"/>
      <c r="G94" s="12">
        <v>0</v>
      </c>
      <c r="H94" s="13">
        <v>20000</v>
      </c>
      <c r="I94" s="42">
        <f t="shared" si="23"/>
        <v>20000</v>
      </c>
      <c r="J94" s="106"/>
      <c r="K94" s="98">
        <f t="shared" si="24"/>
        <v>34537</v>
      </c>
      <c r="L94" s="98">
        <f t="shared" si="25"/>
        <v>0</v>
      </c>
      <c r="M94" s="106"/>
      <c r="N94" s="97">
        <v>8634</v>
      </c>
      <c r="O94" s="97">
        <v>0</v>
      </c>
      <c r="P94" s="97">
        <v>8634</v>
      </c>
      <c r="Q94" s="97">
        <v>0</v>
      </c>
      <c r="R94" s="97">
        <v>8634</v>
      </c>
      <c r="S94" s="97">
        <v>0</v>
      </c>
      <c r="T94" s="97">
        <v>8635</v>
      </c>
      <c r="U94" s="97">
        <v>0</v>
      </c>
    </row>
    <row r="95" spans="1:21" ht="12.75" outlineLevel="1">
      <c r="A95" s="102" t="s">
        <v>86</v>
      </c>
      <c r="B95" s="1" t="s">
        <v>39</v>
      </c>
      <c r="C95" s="30">
        <v>0</v>
      </c>
      <c r="D95" s="47">
        <v>25476</v>
      </c>
      <c r="E95" s="42">
        <f t="shared" si="22"/>
        <v>25476</v>
      </c>
      <c r="F95" s="35"/>
      <c r="G95" s="12">
        <v>0</v>
      </c>
      <c r="H95" s="13">
        <v>15000</v>
      </c>
      <c r="I95" s="42">
        <f t="shared" si="23"/>
        <v>15000</v>
      </c>
      <c r="J95" s="106"/>
      <c r="K95" s="98">
        <f t="shared" si="24"/>
        <v>0</v>
      </c>
      <c r="L95" s="98">
        <f t="shared" si="25"/>
        <v>0</v>
      </c>
      <c r="M95" s="106"/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97">
        <v>0</v>
      </c>
    </row>
    <row r="96" spans="1:21" ht="12.75" outlineLevel="1">
      <c r="A96" s="102" t="s">
        <v>16</v>
      </c>
      <c r="B96" s="60"/>
      <c r="C96" s="91"/>
      <c r="D96" s="92"/>
      <c r="E96" s="90"/>
      <c r="F96" s="86"/>
      <c r="G96" s="36"/>
      <c r="H96" s="28"/>
      <c r="I96" s="90"/>
      <c r="J96" s="106"/>
      <c r="K96" s="98">
        <f t="shared" si="24"/>
        <v>15000</v>
      </c>
      <c r="L96" s="98">
        <f t="shared" si="25"/>
        <v>0</v>
      </c>
      <c r="M96" s="106"/>
      <c r="N96" s="97">
        <v>3750</v>
      </c>
      <c r="O96" s="97">
        <v>0</v>
      </c>
      <c r="P96" s="97">
        <v>3750</v>
      </c>
      <c r="Q96" s="97">
        <v>0</v>
      </c>
      <c r="R96" s="97">
        <v>3750</v>
      </c>
      <c r="S96" s="97">
        <v>0</v>
      </c>
      <c r="T96" s="97">
        <v>3750</v>
      </c>
      <c r="U96" s="97">
        <v>0</v>
      </c>
    </row>
    <row r="97" spans="1:21" ht="12.75" outlineLevel="1">
      <c r="A97" s="102" t="s">
        <v>87</v>
      </c>
      <c r="B97" s="60"/>
      <c r="C97" s="91"/>
      <c r="D97" s="92"/>
      <c r="E97" s="90"/>
      <c r="F97" s="86"/>
      <c r="G97" s="36"/>
      <c r="H97" s="28"/>
      <c r="I97" s="90"/>
      <c r="J97" s="106"/>
      <c r="K97" s="98">
        <f t="shared" si="24"/>
        <v>218000</v>
      </c>
      <c r="L97" s="98">
        <f t="shared" si="25"/>
        <v>0</v>
      </c>
      <c r="M97" s="106"/>
      <c r="N97" s="97">
        <v>10000</v>
      </c>
      <c r="O97" s="97">
        <v>0</v>
      </c>
      <c r="P97" s="97">
        <v>38000</v>
      </c>
      <c r="Q97" s="97">
        <v>0</v>
      </c>
      <c r="R97" s="97">
        <v>70000</v>
      </c>
      <c r="S97" s="97">
        <v>0</v>
      </c>
      <c r="T97" s="97">
        <v>100000</v>
      </c>
      <c r="U97" s="97">
        <v>0</v>
      </c>
    </row>
    <row r="98" spans="1:21" ht="13.5" outlineLevel="1" thickBot="1">
      <c r="A98" s="102" t="s">
        <v>88</v>
      </c>
      <c r="B98" s="60"/>
      <c r="C98" s="91"/>
      <c r="D98" s="92"/>
      <c r="E98" s="90"/>
      <c r="F98" s="86"/>
      <c r="G98" s="36"/>
      <c r="H98" s="28"/>
      <c r="I98" s="90"/>
      <c r="J98" s="106"/>
      <c r="K98" s="125">
        <f t="shared" si="24"/>
        <v>68000</v>
      </c>
      <c r="L98" s="125">
        <f t="shared" si="25"/>
        <v>24000</v>
      </c>
      <c r="M98" s="106"/>
      <c r="N98" s="97">
        <v>0</v>
      </c>
      <c r="O98" s="97">
        <v>0</v>
      </c>
      <c r="P98" s="97">
        <v>0</v>
      </c>
      <c r="Q98" s="97">
        <v>0</v>
      </c>
      <c r="R98" s="97">
        <v>34000</v>
      </c>
      <c r="S98" s="97">
        <v>12000</v>
      </c>
      <c r="T98" s="97">
        <v>34000</v>
      </c>
      <c r="U98" s="97">
        <v>12000</v>
      </c>
    </row>
    <row r="99" spans="1:21" ht="13.5" thickBot="1">
      <c r="A99" s="132" t="s">
        <v>71</v>
      </c>
      <c r="B99" s="58"/>
      <c r="C99" s="26"/>
      <c r="D99" s="96"/>
      <c r="E99" s="90"/>
      <c r="F99" s="86"/>
      <c r="G99" s="86"/>
      <c r="H99" s="35"/>
      <c r="I99" s="90"/>
      <c r="J99" s="112"/>
      <c r="K99" s="129">
        <f>SUM(K88:K98)</f>
        <v>508024</v>
      </c>
      <c r="L99" s="133">
        <f>SUM(L88:L98)</f>
        <v>319000</v>
      </c>
      <c r="M99" s="112"/>
      <c r="N99" s="129">
        <f aca="true" t="shared" si="26" ref="N99:U99">SUM(N88:N98)</f>
        <v>67620</v>
      </c>
      <c r="O99" s="129">
        <f t="shared" si="26"/>
        <v>115000</v>
      </c>
      <c r="P99" s="129">
        <f t="shared" si="26"/>
        <v>92801</v>
      </c>
      <c r="Q99" s="129">
        <f t="shared" si="26"/>
        <v>120000</v>
      </c>
      <c r="R99" s="129">
        <f t="shared" si="26"/>
        <v>163801</v>
      </c>
      <c r="S99" s="129">
        <f t="shared" si="26"/>
        <v>52000</v>
      </c>
      <c r="T99" s="129">
        <f t="shared" si="26"/>
        <v>183802</v>
      </c>
      <c r="U99" s="130">
        <f t="shared" si="26"/>
        <v>32000</v>
      </c>
    </row>
    <row r="100" spans="1:12" ht="13.5" thickBot="1">
      <c r="A100" s="75"/>
      <c r="B100" s="58"/>
      <c r="C100" s="26"/>
      <c r="D100" s="96"/>
      <c r="E100" s="90"/>
      <c r="F100" s="86"/>
      <c r="G100" s="86"/>
      <c r="H100" s="35"/>
      <c r="I100" s="90"/>
      <c r="K100" s="124"/>
      <c r="L100" s="124"/>
    </row>
    <row r="101" spans="1:21" ht="12.75">
      <c r="A101" s="142" t="s">
        <v>54</v>
      </c>
      <c r="B101" s="57"/>
      <c r="C101" s="14"/>
      <c r="D101" s="15"/>
      <c r="E101" s="41"/>
      <c r="F101" s="35"/>
      <c r="G101" s="16"/>
      <c r="H101" s="17"/>
      <c r="I101" s="41"/>
      <c r="J101" s="106"/>
      <c r="K101" s="98"/>
      <c r="L101" s="98"/>
      <c r="M101" s="106"/>
      <c r="N101" s="97"/>
      <c r="O101" s="97"/>
      <c r="P101" s="97"/>
      <c r="Q101" s="97"/>
      <c r="R101" s="97"/>
      <c r="S101" s="97"/>
      <c r="T101" s="97"/>
      <c r="U101" s="97"/>
    </row>
    <row r="102" spans="1:21" ht="12.75">
      <c r="A102" s="102" t="s">
        <v>34</v>
      </c>
      <c r="B102" s="1" t="s">
        <v>37</v>
      </c>
      <c r="C102" s="10">
        <v>0</v>
      </c>
      <c r="D102" s="11">
        <v>740000</v>
      </c>
      <c r="E102" s="42">
        <f>SUM(C102:D102)</f>
        <v>740000</v>
      </c>
      <c r="F102" s="35"/>
      <c r="G102" s="12">
        <v>0</v>
      </c>
      <c r="H102" s="13">
        <v>690000</v>
      </c>
      <c r="I102" s="42">
        <f>SUM(G102:H102)</f>
        <v>690000</v>
      </c>
      <c r="J102" s="106"/>
      <c r="K102" s="98">
        <f>SUM(N102,P102,R102,T102)</f>
        <v>600000</v>
      </c>
      <c r="L102" s="98">
        <v>0</v>
      </c>
      <c r="M102" s="106"/>
      <c r="N102" s="97">
        <v>150000</v>
      </c>
      <c r="O102" s="97">
        <v>0</v>
      </c>
      <c r="P102" s="97">
        <v>150000</v>
      </c>
      <c r="Q102" s="97">
        <v>0</v>
      </c>
      <c r="R102" s="97">
        <v>150000</v>
      </c>
      <c r="S102" s="97">
        <v>0</v>
      </c>
      <c r="T102" s="97">
        <v>150000</v>
      </c>
      <c r="U102" s="97">
        <v>0</v>
      </c>
    </row>
    <row r="103" spans="1:21" ht="13.5" thickBot="1">
      <c r="A103" s="102" t="s">
        <v>35</v>
      </c>
      <c r="B103" s="2" t="s">
        <v>39</v>
      </c>
      <c r="C103" s="10">
        <v>0</v>
      </c>
      <c r="D103" s="47">
        <v>20000</v>
      </c>
      <c r="E103" s="43">
        <f>SUM(C103:D103)</f>
        <v>20000</v>
      </c>
      <c r="F103" s="35"/>
      <c r="G103" s="12">
        <v>0</v>
      </c>
      <c r="H103" s="13">
        <v>2500</v>
      </c>
      <c r="I103" s="42">
        <f>SUM(G103:H103)</f>
        <v>2500</v>
      </c>
      <c r="J103" s="106"/>
      <c r="K103" s="98">
        <f>SUM(N103,P103,R103,T103)</f>
        <v>35000</v>
      </c>
      <c r="L103" s="98">
        <v>0</v>
      </c>
      <c r="M103" s="106"/>
      <c r="N103" s="97">
        <v>5000</v>
      </c>
      <c r="O103" s="97">
        <v>0</v>
      </c>
      <c r="P103" s="97">
        <v>10000</v>
      </c>
      <c r="Q103" s="97">
        <v>0</v>
      </c>
      <c r="R103" s="97">
        <v>10000</v>
      </c>
      <c r="S103" s="97">
        <v>0</v>
      </c>
      <c r="T103" s="97">
        <v>10000</v>
      </c>
      <c r="U103" s="97">
        <v>0</v>
      </c>
    </row>
    <row r="104" spans="11:12" ht="13.5" thickBot="1">
      <c r="K104" s="124"/>
      <c r="L104" s="124"/>
    </row>
    <row r="105" spans="1:21" s="77" customFormat="1" ht="13.5" thickBot="1">
      <c r="A105" s="104" t="s">
        <v>49</v>
      </c>
      <c r="J105" s="112"/>
      <c r="K105" s="129">
        <f>SUM(K17,K34,K49,K70,K85,K99,K102,K103,)</f>
        <v>3760786</v>
      </c>
      <c r="L105" s="130">
        <f>SUM(L17,L34,L49,L70,L85,L99,L102,L103,)</f>
        <v>4063930</v>
      </c>
      <c r="M105" s="126"/>
      <c r="N105" s="129">
        <f>SUM(N17,N34,N49,N70,N85,N99,N102,N103,)</f>
        <v>885475</v>
      </c>
      <c r="O105" s="129">
        <f aca="true" t="shared" si="27" ref="O105:U105">SUM(O17,O34,O49,O70,O85,O99,O102,O103,)</f>
        <v>535000</v>
      </c>
      <c r="P105" s="129">
        <f t="shared" si="27"/>
        <v>776901</v>
      </c>
      <c r="Q105" s="129">
        <f t="shared" si="27"/>
        <v>871250</v>
      </c>
      <c r="R105" s="129">
        <f t="shared" si="27"/>
        <v>1008651</v>
      </c>
      <c r="S105" s="129">
        <f t="shared" si="27"/>
        <v>1252625</v>
      </c>
      <c r="T105" s="129">
        <f t="shared" si="27"/>
        <v>1089759</v>
      </c>
      <c r="U105" s="130">
        <f t="shared" si="27"/>
        <v>1405055</v>
      </c>
    </row>
    <row r="106" spans="1:21" s="77" customFormat="1" ht="13.5" thickBot="1">
      <c r="A106" s="77" t="s">
        <v>72</v>
      </c>
      <c r="K106" s="127"/>
      <c r="L106" s="130">
        <f>K105+L105</f>
        <v>7824716</v>
      </c>
      <c r="O106" s="130">
        <f>N105+O105</f>
        <v>1420475</v>
      </c>
      <c r="Q106" s="130">
        <f>P105+Q105</f>
        <v>1648151</v>
      </c>
      <c r="S106" s="130">
        <f>R105+S105</f>
        <v>2261276</v>
      </c>
      <c r="U106" s="130">
        <f>T105+U105</f>
        <v>2494814</v>
      </c>
    </row>
    <row r="108" spans="1:21" ht="12.75">
      <c r="A108" t="s">
        <v>110</v>
      </c>
      <c r="K108" s="121">
        <f>(K105/L106)*100</f>
        <v>48.062907331077575</v>
      </c>
      <c r="L108" s="121">
        <f>(L105/L106)*100</f>
        <v>51.937092668922425</v>
      </c>
      <c r="M108" s="120"/>
      <c r="N108" s="120"/>
      <c r="O108" s="120"/>
      <c r="P108" s="120"/>
      <c r="Q108" s="120"/>
      <c r="R108" s="120"/>
      <c r="S108" s="120"/>
      <c r="T108" s="120"/>
      <c r="U108" s="120"/>
    </row>
  </sheetData>
  <mergeCells count="3">
    <mergeCell ref="K2:L2"/>
    <mergeCell ref="N2:U2"/>
    <mergeCell ref="A1:U1"/>
  </mergeCells>
  <printOptions/>
  <pageMargins left="0.37" right="0.78" top="0.984251968503937" bottom="0.984251968503937" header="0.5118110236220472" footer="0.5118110236220472"/>
  <pageSetup fitToHeight="4" fitToWidth="2" horizontalDpi="600" verticalDpi="600" orientation="landscape" paperSize="9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2007-03-16T13:26:49Z</cp:lastPrinted>
  <dcterms:created xsi:type="dcterms:W3CDTF">2005-10-25T08:57:48Z</dcterms:created>
  <dcterms:modified xsi:type="dcterms:W3CDTF">2007-04-04T08:20:33Z</dcterms:modified>
  <cp:category/>
  <cp:version/>
  <cp:contentType/>
  <cp:contentStatus/>
</cp:coreProperties>
</file>