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BG" sheetId="1" r:id="rId1"/>
  </sheets>
  <definedNames/>
  <calcPr fullCalcOnLoad="1"/>
</workbook>
</file>

<file path=xl/sharedStrings.xml><?xml version="1.0" encoding="utf-8"?>
<sst xmlns="http://schemas.openxmlformats.org/spreadsheetml/2006/main" count="91" uniqueCount="77">
  <si>
    <t>AREA BASED GRANT 2008/09 TO 2010/11</t>
  </si>
  <si>
    <t>Cohesion</t>
  </si>
  <si>
    <t>LEGI</t>
  </si>
  <si>
    <t>SSCF</t>
  </si>
  <si>
    <t>Supporting People</t>
  </si>
  <si>
    <t>Supporting People Administration</t>
  </si>
  <si>
    <t>2008/09</t>
  </si>
  <si>
    <t>2009/10</t>
  </si>
  <si>
    <t>2010/11</t>
  </si>
  <si>
    <t xml:space="preserve">3 Year </t>
  </si>
  <si>
    <t>Total</t>
  </si>
  <si>
    <t xml:space="preserve">Children's Social Care Workforce </t>
  </si>
  <si>
    <t>DCSF</t>
  </si>
  <si>
    <t>£m</t>
  </si>
  <si>
    <t>Extended Rights to Free Transport</t>
  </si>
  <si>
    <t xml:space="preserve">Education Health Partnerships </t>
  </si>
  <si>
    <t xml:space="preserve">School Travel Advisers </t>
  </si>
  <si>
    <t xml:space="preserve">Choice Advisers </t>
  </si>
  <si>
    <t xml:space="preserve">School Intervention Grant </t>
  </si>
  <si>
    <t xml:space="preserve">14-19 Flexible Funding Pot </t>
  </si>
  <si>
    <t>Sustainable Travel General Duty</t>
  </si>
  <si>
    <t>Connexions</t>
  </si>
  <si>
    <t>Youth Taskforce</t>
  </si>
  <si>
    <t xml:space="preserve">Care Matters White Paper </t>
  </si>
  <si>
    <t xml:space="preserve">Child Death Review Processes </t>
  </si>
  <si>
    <t xml:space="preserve">School Improvement Partners </t>
  </si>
  <si>
    <t>Primary National Strat - Central Co-ord</t>
  </si>
  <si>
    <t>Secondary National Strat - Central Co-ord</t>
  </si>
  <si>
    <t xml:space="preserve">Secondary National Strat- Behaviour &amp; Att </t>
  </si>
  <si>
    <t>Children's Fund</t>
  </si>
  <si>
    <t>Teenage Pregnancy</t>
  </si>
  <si>
    <t>Positive Activs for Young People (cont inv)</t>
  </si>
  <si>
    <t>School Development Grant (LA Element)</t>
  </si>
  <si>
    <t>DCSF TOTAL</t>
  </si>
  <si>
    <t>DFT</t>
  </si>
  <si>
    <t>Detrunking</t>
  </si>
  <si>
    <t>DFT TOTAL</t>
  </si>
  <si>
    <t>DOH</t>
  </si>
  <si>
    <t xml:space="preserve">Adult Social Care Workforce </t>
  </si>
  <si>
    <t xml:space="preserve">Carers </t>
  </si>
  <si>
    <t xml:space="preserve">Child and Adolescent Mental Health Servs </t>
  </si>
  <si>
    <t xml:space="preserve">Learning and Disability Development Fund </t>
  </si>
  <si>
    <t xml:space="preserve">Local Involvement Networks </t>
  </si>
  <si>
    <t>Mental Health</t>
  </si>
  <si>
    <t xml:space="preserve">Preserved Rights </t>
  </si>
  <si>
    <t>DOH TOTAL</t>
  </si>
  <si>
    <t>HOME OFFICE</t>
  </si>
  <si>
    <t>Stronger Safer Communities Fund</t>
  </si>
  <si>
    <t>HOME OFFICE TOTAL</t>
  </si>
  <si>
    <t>2007/08</t>
  </si>
  <si>
    <t>LAA</t>
  </si>
  <si>
    <t>Neighbourhood Support Fund</t>
  </si>
  <si>
    <t>Children's Services Grant</t>
  </si>
  <si>
    <t>Working Neighbourhoods (former NRF)</t>
  </si>
  <si>
    <t>Waste Performance Efficiency Grant</t>
  </si>
  <si>
    <t>OTHER LAA</t>
  </si>
  <si>
    <t>Respect</t>
  </si>
  <si>
    <t>Disadvantaged Areas (DWP)</t>
  </si>
  <si>
    <t>OTHER LAA TOTAL</t>
  </si>
  <si>
    <t>Direct</t>
  </si>
  <si>
    <t xml:space="preserve">Mental Cap Act &amp; Ind Mental Cap Adv Serv </t>
  </si>
  <si>
    <t>New grant</t>
  </si>
  <si>
    <t>PCT</t>
  </si>
  <si>
    <t>Now in RSG</t>
  </si>
  <si>
    <t>TOTAL</t>
  </si>
  <si>
    <t>2007/08 SSCF figures include both revenue and capital</t>
  </si>
  <si>
    <t>Note</t>
  </si>
  <si>
    <t>To be informed</t>
  </si>
  <si>
    <t>DCLG</t>
  </si>
  <si>
    <t xml:space="preserve">Extended Schools StartUp Costs </t>
  </si>
  <si>
    <t>NOTES</t>
  </si>
  <si>
    <t>Assume included in Adult Social Care</t>
  </si>
  <si>
    <t>DCLG TOTAL</t>
  </si>
  <si>
    <t>Capital</t>
  </si>
  <si>
    <t>Revenue</t>
  </si>
  <si>
    <t>Variance in 2007/08 and 2008/09 - Total</t>
  </si>
  <si>
    <t>Variance in 2007/08 and 2008/09 - Revenue only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</si>
</sst>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Border="1" applyAlignment="1">
      <alignment/>
    </xf>
    <xf numFmtId="164" fontId="0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right" vertical="top" wrapText="1"/>
    </xf>
    <xf numFmtId="164" fontId="0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2" xfId="0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right" vertical="top" wrapText="1"/>
    </xf>
    <xf numFmtId="164" fontId="0" fillId="0" borderId="2" xfId="0" applyNumberFormat="1" applyFont="1" applyFill="1" applyBorder="1" applyAlignment="1">
      <alignment horizontal="right" vertical="top" wrapText="1"/>
    </xf>
    <xf numFmtId="164" fontId="0" fillId="0" borderId="3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/>
    </xf>
    <xf numFmtId="0" fontId="0" fillId="0" borderId="2" xfId="0" applyNumberFormat="1" applyFont="1" applyFill="1" applyBorder="1" applyAlignment="1">
      <alignment horizontal="right" vertical="top" wrapText="1"/>
    </xf>
    <xf numFmtId="0" fontId="0" fillId="0" borderId="3" xfId="0" applyNumberFormat="1" applyFont="1" applyFill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2" fillId="0" borderId="4" xfId="0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4" xfId="0" applyFont="1" applyBorder="1" applyAlignment="1">
      <alignment horizontal="right"/>
    </xf>
    <xf numFmtId="164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164" fontId="2" fillId="2" borderId="4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2" fillId="0" borderId="2" xfId="0" applyFont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 wrapText="1"/>
    </xf>
    <xf numFmtId="164" fontId="0" fillId="0" borderId="2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vertical="top" wrapText="1"/>
    </xf>
    <xf numFmtId="0" fontId="2" fillId="0" borderId="5" xfId="0" applyFont="1" applyBorder="1" applyAlignment="1">
      <alignment/>
    </xf>
    <xf numFmtId="0" fontId="0" fillId="0" borderId="2" xfId="0" applyFont="1" applyBorder="1" applyAlignment="1">
      <alignment/>
    </xf>
    <xf numFmtId="164" fontId="2" fillId="2" borderId="4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>
      <selection activeCell="F65" sqref="F65"/>
    </sheetView>
  </sheetViews>
  <sheetFormatPr defaultColWidth="9.140625" defaultRowHeight="12.75"/>
  <cols>
    <col min="1" max="1" width="38.28125" style="0" bestFit="1" customWidth="1"/>
    <col min="2" max="2" width="10.7109375" style="0" customWidth="1"/>
    <col min="3" max="3" width="11.140625" style="0" customWidth="1"/>
    <col min="4" max="8" width="9.7109375" style="0" customWidth="1"/>
    <col min="9" max="9" width="3.7109375" style="0" customWidth="1"/>
    <col min="10" max="10" width="9.7109375" style="0" customWidth="1"/>
    <col min="11" max="11" width="20.00390625" style="0" bestFit="1" customWidth="1"/>
  </cols>
  <sheetData>
    <row r="1" spans="1:11" ht="12.7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2.75">
      <c r="A2" s="3"/>
      <c r="B2" s="25"/>
      <c r="C2" s="25"/>
      <c r="D2" s="26"/>
      <c r="E2" s="3"/>
      <c r="F2" s="3"/>
      <c r="G2" s="3"/>
      <c r="H2" s="3"/>
      <c r="I2" s="3"/>
      <c r="J2" s="3"/>
      <c r="K2" s="3"/>
    </row>
    <row r="3" spans="1:11" ht="12.75">
      <c r="A3" s="4"/>
      <c r="B3" s="27" t="s">
        <v>49</v>
      </c>
      <c r="C3" s="27" t="s">
        <v>49</v>
      </c>
      <c r="D3" s="28" t="s">
        <v>49</v>
      </c>
      <c r="E3" s="5" t="s">
        <v>49</v>
      </c>
      <c r="F3" s="5" t="s">
        <v>6</v>
      </c>
      <c r="G3" s="5" t="s">
        <v>7</v>
      </c>
      <c r="H3" s="5" t="s">
        <v>8</v>
      </c>
      <c r="I3" s="3"/>
      <c r="J3" s="5" t="s">
        <v>9</v>
      </c>
      <c r="K3" s="4" t="s">
        <v>70</v>
      </c>
    </row>
    <row r="4" spans="1:11" ht="12.75">
      <c r="A4" s="3"/>
      <c r="B4" s="27" t="s">
        <v>50</v>
      </c>
      <c r="C4" s="27" t="s">
        <v>50</v>
      </c>
      <c r="D4" s="28" t="s">
        <v>59</v>
      </c>
      <c r="E4" s="5" t="s">
        <v>10</v>
      </c>
      <c r="F4" s="6"/>
      <c r="G4" s="6"/>
      <c r="H4" s="6"/>
      <c r="I4" s="3"/>
      <c r="J4" s="5" t="s">
        <v>10</v>
      </c>
      <c r="K4" s="3"/>
    </row>
    <row r="5" spans="1:11" ht="12.75">
      <c r="A5" s="3"/>
      <c r="B5" s="27" t="s">
        <v>73</v>
      </c>
      <c r="C5" s="27" t="s">
        <v>74</v>
      </c>
      <c r="D5" s="28"/>
      <c r="E5" s="5"/>
      <c r="F5" s="6"/>
      <c r="G5" s="6"/>
      <c r="H5" s="6"/>
      <c r="I5" s="3"/>
      <c r="J5" s="5"/>
      <c r="K5" s="3"/>
    </row>
    <row r="6" spans="1:11" ht="12.75">
      <c r="A6" s="4"/>
      <c r="B6" s="29" t="s">
        <v>13</v>
      </c>
      <c r="C6" s="29" t="s">
        <v>13</v>
      </c>
      <c r="D6" s="30" t="s">
        <v>13</v>
      </c>
      <c r="E6" s="7" t="s">
        <v>13</v>
      </c>
      <c r="F6" s="7" t="s">
        <v>13</v>
      </c>
      <c r="G6" s="7" t="s">
        <v>13</v>
      </c>
      <c r="H6" s="7" t="s">
        <v>13</v>
      </c>
      <c r="I6" s="3"/>
      <c r="J6" s="3"/>
      <c r="K6" s="3"/>
    </row>
    <row r="7" spans="1:11" ht="12.75">
      <c r="A7" s="4" t="s">
        <v>68</v>
      </c>
      <c r="B7" s="57"/>
      <c r="C7" s="29"/>
      <c r="D7" s="30"/>
      <c r="E7" s="7"/>
      <c r="F7" s="7"/>
      <c r="G7" s="7"/>
      <c r="H7" s="7"/>
      <c r="I7" s="3"/>
      <c r="J7" s="3"/>
      <c r="K7" s="3"/>
    </row>
    <row r="8" spans="1:11" ht="12.75">
      <c r="A8" s="3" t="s">
        <v>1</v>
      </c>
      <c r="B8" s="25"/>
      <c r="C8" s="29"/>
      <c r="D8" s="30"/>
      <c r="E8" s="7"/>
      <c r="F8" s="8">
        <v>0.049411764705882356</v>
      </c>
      <c r="G8" s="8">
        <v>0.09058823529411765</v>
      </c>
      <c r="H8" s="8">
        <v>0.14</v>
      </c>
      <c r="I8" s="3"/>
      <c r="J8" s="9">
        <f aca="true" t="shared" si="0" ref="J8:J13">SUM(F8:I8)</f>
        <v>0.28</v>
      </c>
      <c r="K8" s="3"/>
    </row>
    <row r="9" spans="1:11" ht="12.75">
      <c r="A9" s="3" t="s">
        <v>2</v>
      </c>
      <c r="B9" s="25"/>
      <c r="C9" s="29"/>
      <c r="D9" s="30">
        <v>0</v>
      </c>
      <c r="E9" s="7"/>
      <c r="F9" s="10"/>
      <c r="G9" s="10"/>
      <c r="H9" s="10"/>
      <c r="I9" s="3"/>
      <c r="J9" s="9">
        <f t="shared" si="0"/>
        <v>0</v>
      </c>
      <c r="K9" s="3"/>
    </row>
    <row r="10" spans="1:11" ht="12.75">
      <c r="A10" s="3" t="s">
        <v>3</v>
      </c>
      <c r="B10" s="25">
        <v>1.118</v>
      </c>
      <c r="C10" s="29">
        <v>0.731</v>
      </c>
      <c r="D10" s="30"/>
      <c r="E10" s="7">
        <f>SUM(B10:D10)</f>
        <v>1.8490000000000002</v>
      </c>
      <c r="F10" s="8">
        <v>0.413</v>
      </c>
      <c r="G10" s="8">
        <v>0.258</v>
      </c>
      <c r="H10" s="10">
        <v>0</v>
      </c>
      <c r="I10" s="3"/>
      <c r="J10" s="9">
        <f t="shared" si="0"/>
        <v>0.671</v>
      </c>
      <c r="K10" s="3"/>
    </row>
    <row r="11" spans="1:11" ht="12.75">
      <c r="A11" s="3" t="s">
        <v>5</v>
      </c>
      <c r="B11" s="25"/>
      <c r="C11" s="29"/>
      <c r="D11" s="30">
        <v>0.269</v>
      </c>
      <c r="E11" s="7">
        <f>SUM(C11:D11)</f>
        <v>0.269</v>
      </c>
      <c r="F11" s="8">
        <v>0.255692</v>
      </c>
      <c r="G11" s="8">
        <v>0.235505</v>
      </c>
      <c r="H11" s="8">
        <v>0.201862</v>
      </c>
      <c r="I11" s="3"/>
      <c r="J11" s="9">
        <f t="shared" si="0"/>
        <v>0.693059</v>
      </c>
      <c r="K11" s="3"/>
    </row>
    <row r="12" spans="1:11" ht="12.75">
      <c r="A12" s="3" t="s">
        <v>4</v>
      </c>
      <c r="B12" s="25"/>
      <c r="C12" s="29"/>
      <c r="D12" s="30"/>
      <c r="E12" s="7"/>
      <c r="F12" s="8"/>
      <c r="G12" s="8">
        <v>13.191</v>
      </c>
      <c r="H12" s="8">
        <v>13.191</v>
      </c>
      <c r="I12" s="3"/>
      <c r="J12" s="9">
        <f t="shared" si="0"/>
        <v>26.382</v>
      </c>
      <c r="K12" s="3"/>
    </row>
    <row r="13" spans="1:11" ht="12.75">
      <c r="A13" s="3" t="s">
        <v>53</v>
      </c>
      <c r="B13" s="25"/>
      <c r="C13" s="29">
        <v>9.308</v>
      </c>
      <c r="D13" s="30"/>
      <c r="E13" s="7">
        <f>SUM(C13:D13)</f>
        <v>9.308</v>
      </c>
      <c r="F13" s="8">
        <v>8.69299110511851</v>
      </c>
      <c r="G13" s="8">
        <v>10.14377179266812</v>
      </c>
      <c r="H13" s="8">
        <v>10.49278147269956</v>
      </c>
      <c r="I13" s="3"/>
      <c r="J13" s="9">
        <f t="shared" si="0"/>
        <v>29.32954437048619</v>
      </c>
      <c r="K13" s="3"/>
    </row>
    <row r="14" spans="1:11" ht="12.75">
      <c r="A14" s="4" t="s">
        <v>72</v>
      </c>
      <c r="B14" s="31">
        <f>SUM(B8:B13)</f>
        <v>1.118</v>
      </c>
      <c r="C14" s="31">
        <f>SUM(C8:C13)</f>
        <v>10.039</v>
      </c>
      <c r="D14" s="32">
        <f>SUM(D8:D13)</f>
        <v>0.269</v>
      </c>
      <c r="E14" s="11">
        <f>SUM(B14:D14)</f>
        <v>11.426</v>
      </c>
      <c r="F14" s="12">
        <f>SUM(F8:F13)</f>
        <v>9.411094869824392</v>
      </c>
      <c r="G14" s="12">
        <f>SUM(G8:G13)</f>
        <v>23.91886502796224</v>
      </c>
      <c r="H14" s="12">
        <f>SUM(H8:H13)</f>
        <v>24.025643472699564</v>
      </c>
      <c r="I14" s="4"/>
      <c r="J14" s="13">
        <f>SUM(J8:J13)</f>
        <v>57.35560337048619</v>
      </c>
      <c r="K14" s="3"/>
    </row>
    <row r="15" spans="1:11" ht="12.75">
      <c r="A15" s="3"/>
      <c r="B15" s="25"/>
      <c r="C15" s="29"/>
      <c r="D15" s="30"/>
      <c r="E15" s="7"/>
      <c r="F15" s="14"/>
      <c r="G15" s="14"/>
      <c r="H15" s="14"/>
      <c r="I15" s="3"/>
      <c r="J15" s="3"/>
      <c r="K15" s="9"/>
    </row>
    <row r="16" spans="1:11" ht="12.75">
      <c r="A16" s="4" t="s">
        <v>12</v>
      </c>
      <c r="B16" s="57"/>
      <c r="C16" s="31"/>
      <c r="D16" s="32"/>
      <c r="E16" s="11"/>
      <c r="F16" s="14"/>
      <c r="G16" s="14"/>
      <c r="H16" s="14"/>
      <c r="I16" s="3"/>
      <c r="J16" s="3"/>
      <c r="K16" s="3"/>
    </row>
    <row r="17" spans="1:11" ht="12.75">
      <c r="A17" s="15" t="s">
        <v>32</v>
      </c>
      <c r="B17" s="58"/>
      <c r="C17" s="33">
        <v>2.138</v>
      </c>
      <c r="D17" s="34"/>
      <c r="E17" s="16">
        <f>SUM(C17:D17)</f>
        <v>2.138</v>
      </c>
      <c r="F17" s="8">
        <v>2.138085</v>
      </c>
      <c r="G17" s="17">
        <v>2.138085</v>
      </c>
      <c r="H17" s="8">
        <v>2.138085</v>
      </c>
      <c r="I17" s="3"/>
      <c r="J17" s="9">
        <f>SUM(F17:I17)</f>
        <v>6.414254999999999</v>
      </c>
      <c r="K17" s="3"/>
    </row>
    <row r="18" spans="1:11" ht="12.75">
      <c r="A18" s="15" t="s">
        <v>69</v>
      </c>
      <c r="B18" s="58"/>
      <c r="C18" s="33"/>
      <c r="D18" s="26">
        <v>0</v>
      </c>
      <c r="E18" s="17">
        <f aca="true" t="shared" si="1" ref="E18:E38">SUM(C18:D18)</f>
        <v>0</v>
      </c>
      <c r="F18" s="8">
        <v>0.439804</v>
      </c>
      <c r="G18" s="17">
        <v>0.876676</v>
      </c>
      <c r="H18" s="8">
        <v>0.360526</v>
      </c>
      <c r="I18" s="3"/>
      <c r="J18" s="9">
        <f aca="true" t="shared" si="2" ref="J18:J37">SUM(F18:I18)</f>
        <v>1.677006</v>
      </c>
      <c r="K18" s="3" t="s">
        <v>61</v>
      </c>
    </row>
    <row r="19" spans="1:11" ht="12.75">
      <c r="A19" s="15" t="s">
        <v>26</v>
      </c>
      <c r="B19" s="58"/>
      <c r="C19" s="33">
        <v>0.166</v>
      </c>
      <c r="D19" s="34"/>
      <c r="E19" s="17">
        <f t="shared" si="1"/>
        <v>0.166</v>
      </c>
      <c r="F19" s="8">
        <v>0.14365727834971936</v>
      </c>
      <c r="G19" s="8">
        <v>0.1428185013256825</v>
      </c>
      <c r="H19" s="8">
        <v>0.1428330622649265</v>
      </c>
      <c r="I19" s="3"/>
      <c r="J19" s="9">
        <f t="shared" si="2"/>
        <v>0.42930884194032837</v>
      </c>
      <c r="K19" s="3"/>
    </row>
    <row r="20" spans="1:11" ht="12.75">
      <c r="A20" s="15" t="s">
        <v>27</v>
      </c>
      <c r="B20" s="58"/>
      <c r="C20" s="33">
        <v>0.166</v>
      </c>
      <c r="D20" s="34"/>
      <c r="E20" s="17">
        <f t="shared" si="1"/>
        <v>0.166</v>
      </c>
      <c r="F20" s="8">
        <v>0.16743604886014288</v>
      </c>
      <c r="G20" s="8">
        <v>0.16779464197974037</v>
      </c>
      <c r="H20" s="8">
        <v>0.16795459470009727</v>
      </c>
      <c r="I20" s="3"/>
      <c r="J20" s="9">
        <f t="shared" si="2"/>
        <v>0.5031852855399805</v>
      </c>
      <c r="K20" s="3"/>
    </row>
    <row r="21" spans="1:11" ht="12.75">
      <c r="A21" s="15" t="s">
        <v>28</v>
      </c>
      <c r="B21" s="58"/>
      <c r="C21" s="33">
        <v>0.068</v>
      </c>
      <c r="D21" s="34"/>
      <c r="E21" s="17">
        <f t="shared" si="1"/>
        <v>0.068</v>
      </c>
      <c r="F21" s="8">
        <v>0.0683</v>
      </c>
      <c r="G21" s="8">
        <v>0.0683</v>
      </c>
      <c r="H21" s="8">
        <v>0.0683</v>
      </c>
      <c r="I21" s="3"/>
      <c r="J21" s="9">
        <f t="shared" si="2"/>
        <v>0.2049</v>
      </c>
      <c r="K21" s="3"/>
    </row>
    <row r="22" spans="1:11" ht="12.75">
      <c r="A22" s="15" t="s">
        <v>25</v>
      </c>
      <c r="B22" s="58"/>
      <c r="C22" s="35">
        <v>0.03</v>
      </c>
      <c r="D22" s="36"/>
      <c r="E22" s="17">
        <f t="shared" si="1"/>
        <v>0.03</v>
      </c>
      <c r="F22" s="8">
        <v>0.11193</v>
      </c>
      <c r="G22" s="17">
        <v>0.11193</v>
      </c>
      <c r="H22" s="8">
        <v>0.11193</v>
      </c>
      <c r="I22" s="3"/>
      <c r="J22" s="9">
        <f t="shared" si="2"/>
        <v>0.33579000000000003</v>
      </c>
      <c r="K22" s="3"/>
    </row>
    <row r="23" spans="1:11" ht="12.75">
      <c r="A23" s="15" t="s">
        <v>15</v>
      </c>
      <c r="B23" s="58"/>
      <c r="C23" s="33"/>
      <c r="D23" s="34">
        <v>0.094</v>
      </c>
      <c r="E23" s="17">
        <f t="shared" si="1"/>
        <v>0.094</v>
      </c>
      <c r="F23" s="8">
        <v>0.093646</v>
      </c>
      <c r="G23" s="8">
        <v>0.093646</v>
      </c>
      <c r="H23" s="8">
        <v>0.093646</v>
      </c>
      <c r="I23" s="3"/>
      <c r="J23" s="9">
        <f t="shared" si="2"/>
        <v>0.28093799999999997</v>
      </c>
      <c r="K23" s="3"/>
    </row>
    <row r="24" spans="1:11" ht="12.75">
      <c r="A24" s="15" t="s">
        <v>16</v>
      </c>
      <c r="B24" s="58"/>
      <c r="C24" s="33">
        <v>0.034</v>
      </c>
      <c r="D24" s="34"/>
      <c r="E24" s="17">
        <f t="shared" si="1"/>
        <v>0.034</v>
      </c>
      <c r="F24" s="8">
        <v>0.034</v>
      </c>
      <c r="G24" s="8">
        <v>0.034</v>
      </c>
      <c r="H24" s="8">
        <v>0.034</v>
      </c>
      <c r="I24" s="3"/>
      <c r="J24" s="9">
        <f t="shared" si="2"/>
        <v>0.10200000000000001</v>
      </c>
      <c r="K24" s="3"/>
    </row>
    <row r="25" spans="1:11" ht="12.75">
      <c r="A25" s="15" t="s">
        <v>17</v>
      </c>
      <c r="B25" s="58"/>
      <c r="C25" s="33"/>
      <c r="D25" s="36">
        <v>0.04</v>
      </c>
      <c r="E25" s="17">
        <f t="shared" si="1"/>
        <v>0.04</v>
      </c>
      <c r="F25" s="8">
        <v>0.03736425004784523</v>
      </c>
      <c r="G25" s="8">
        <v>0.03736425004784523</v>
      </c>
      <c r="H25" s="8">
        <v>0.03736425004784523</v>
      </c>
      <c r="I25" s="3"/>
      <c r="J25" s="9">
        <f t="shared" si="2"/>
        <v>0.11209275014353569</v>
      </c>
      <c r="K25" s="3"/>
    </row>
    <row r="26" spans="1:11" ht="12.75">
      <c r="A26" s="15" t="s">
        <v>18</v>
      </c>
      <c r="B26" s="58"/>
      <c r="C26" s="33"/>
      <c r="D26" s="34">
        <v>0.071</v>
      </c>
      <c r="E26" s="17">
        <f t="shared" si="1"/>
        <v>0.071</v>
      </c>
      <c r="F26" s="8">
        <v>0.0713</v>
      </c>
      <c r="G26" s="8">
        <v>0.0713</v>
      </c>
      <c r="H26" s="8">
        <v>0.0713</v>
      </c>
      <c r="I26" s="3"/>
      <c r="J26" s="9">
        <f t="shared" si="2"/>
        <v>0.2139</v>
      </c>
      <c r="K26" s="3"/>
    </row>
    <row r="27" spans="1:11" ht="12.75">
      <c r="A27" s="15" t="s">
        <v>19</v>
      </c>
      <c r="B27" s="58"/>
      <c r="C27" s="33"/>
      <c r="D27" s="34">
        <v>0.089</v>
      </c>
      <c r="E27" s="17">
        <f t="shared" si="1"/>
        <v>0.089</v>
      </c>
      <c r="F27" s="8">
        <v>0.05668874493154197</v>
      </c>
      <c r="G27" s="8">
        <v>0.055581732554906255</v>
      </c>
      <c r="H27" s="8">
        <v>0.05429701874122394</v>
      </c>
      <c r="I27" s="3"/>
      <c r="J27" s="9">
        <f t="shared" si="2"/>
        <v>0.16656749622767217</v>
      </c>
      <c r="K27" s="3"/>
    </row>
    <row r="28" spans="1:11" ht="12.75">
      <c r="A28" s="15" t="s">
        <v>20</v>
      </c>
      <c r="B28" s="58"/>
      <c r="C28" s="33"/>
      <c r="D28" s="34">
        <v>0.018</v>
      </c>
      <c r="E28" s="17">
        <f t="shared" si="1"/>
        <v>0.018</v>
      </c>
      <c r="F28" s="8">
        <v>0.018113</v>
      </c>
      <c r="G28" s="8">
        <v>0.018113</v>
      </c>
      <c r="H28" s="8">
        <v>0.018113</v>
      </c>
      <c r="I28" s="3"/>
      <c r="J28" s="9">
        <f t="shared" si="2"/>
        <v>0.054339</v>
      </c>
      <c r="K28" s="3"/>
    </row>
    <row r="29" spans="1:11" ht="12.75">
      <c r="A29" s="15" t="s">
        <v>14</v>
      </c>
      <c r="B29" s="58"/>
      <c r="C29" s="33"/>
      <c r="D29" s="34">
        <v>0.002</v>
      </c>
      <c r="E29" s="17">
        <f t="shared" si="1"/>
        <v>0.002</v>
      </c>
      <c r="F29" s="8">
        <v>0.017622493718707034</v>
      </c>
      <c r="G29" s="8">
        <v>0.04252962012050746</v>
      </c>
      <c r="H29" s="8">
        <v>0.0674367465223079</v>
      </c>
      <c r="I29" s="3"/>
      <c r="J29" s="9">
        <f t="shared" si="2"/>
        <v>0.1275888603615224</v>
      </c>
      <c r="K29" s="3"/>
    </row>
    <row r="30" spans="1:11" ht="12.75">
      <c r="A30" s="15" t="s">
        <v>21</v>
      </c>
      <c r="B30" s="58"/>
      <c r="C30" s="33">
        <v>2.473</v>
      </c>
      <c r="D30" s="34"/>
      <c r="E30" s="17">
        <f t="shared" si="1"/>
        <v>2.473</v>
      </c>
      <c r="F30" s="8">
        <v>2.504047446231834</v>
      </c>
      <c r="G30" s="8">
        <v>2.581857033134464</v>
      </c>
      <c r="H30" s="8">
        <v>2.5761790986785087</v>
      </c>
      <c r="I30" s="3"/>
      <c r="J30" s="9">
        <f t="shared" si="2"/>
        <v>7.662083578044807</v>
      </c>
      <c r="K30" s="3"/>
    </row>
    <row r="31" spans="1:11" ht="12.75">
      <c r="A31" s="15" t="s">
        <v>29</v>
      </c>
      <c r="B31" s="58"/>
      <c r="C31" s="33">
        <v>0.908</v>
      </c>
      <c r="D31" s="34"/>
      <c r="E31" s="17">
        <f t="shared" si="1"/>
        <v>0.908</v>
      </c>
      <c r="F31" s="8">
        <v>0.907935</v>
      </c>
      <c r="G31" s="8">
        <v>0.907935</v>
      </c>
      <c r="H31" s="8">
        <v>0.907935</v>
      </c>
      <c r="I31" s="3"/>
      <c r="J31" s="9">
        <f t="shared" si="2"/>
        <v>2.723805</v>
      </c>
      <c r="K31" s="3"/>
    </row>
    <row r="32" spans="1:11" ht="12.75">
      <c r="A32" s="18" t="s">
        <v>31</v>
      </c>
      <c r="B32" s="59"/>
      <c r="C32" s="33">
        <v>0.476</v>
      </c>
      <c r="D32" s="34"/>
      <c r="E32" s="17">
        <f t="shared" si="1"/>
        <v>0.476</v>
      </c>
      <c r="F32" s="8">
        <v>0.646506</v>
      </c>
      <c r="G32" s="8">
        <v>0.987906</v>
      </c>
      <c r="H32" s="8">
        <v>1.231763</v>
      </c>
      <c r="I32" s="3"/>
      <c r="J32" s="9">
        <f t="shared" si="2"/>
        <v>2.866175</v>
      </c>
      <c r="K32" s="3"/>
    </row>
    <row r="33" spans="1:11" ht="12.75">
      <c r="A33" s="18" t="s">
        <v>30</v>
      </c>
      <c r="B33" s="59"/>
      <c r="C33" s="33">
        <v>0.148</v>
      </c>
      <c r="D33" s="34"/>
      <c r="E33" s="17">
        <f t="shared" si="1"/>
        <v>0.148</v>
      </c>
      <c r="F33" s="8">
        <v>0.148</v>
      </c>
      <c r="G33" s="8">
        <v>0.148</v>
      </c>
      <c r="H33" s="8">
        <v>0.148</v>
      </c>
      <c r="I33" s="3"/>
      <c r="J33" s="9">
        <f t="shared" si="2"/>
        <v>0.44399999999999995</v>
      </c>
      <c r="K33" s="3"/>
    </row>
    <row r="34" spans="1:11" ht="25.5">
      <c r="A34" s="15" t="s">
        <v>11</v>
      </c>
      <c r="B34" s="58"/>
      <c r="C34" s="33"/>
      <c r="D34" s="34">
        <v>0</v>
      </c>
      <c r="E34" s="17">
        <f t="shared" si="1"/>
        <v>0</v>
      </c>
      <c r="F34" s="8">
        <v>0.093592</v>
      </c>
      <c r="G34" s="8">
        <v>0.092766</v>
      </c>
      <c r="H34" s="8">
        <v>0.091912</v>
      </c>
      <c r="I34" s="3"/>
      <c r="J34" s="55">
        <f t="shared" si="2"/>
        <v>0.27827</v>
      </c>
      <c r="K34" s="56" t="s">
        <v>71</v>
      </c>
    </row>
    <row r="35" spans="1:11" ht="12.75">
      <c r="A35" s="15" t="s">
        <v>22</v>
      </c>
      <c r="B35" s="58"/>
      <c r="C35" s="33"/>
      <c r="D35" s="36">
        <v>0.04</v>
      </c>
      <c r="E35" s="17">
        <f t="shared" si="1"/>
        <v>0.04</v>
      </c>
      <c r="F35" s="8">
        <v>0.04</v>
      </c>
      <c r="G35" s="8">
        <v>0.04</v>
      </c>
      <c r="H35" s="8">
        <v>0.04</v>
      </c>
      <c r="I35" s="3"/>
      <c r="J35" s="9">
        <f t="shared" si="2"/>
        <v>0.12</v>
      </c>
      <c r="K35" s="3"/>
    </row>
    <row r="36" spans="1:11" ht="12.75">
      <c r="A36" s="15" t="s">
        <v>23</v>
      </c>
      <c r="B36" s="58"/>
      <c r="C36" s="33"/>
      <c r="D36" s="34">
        <v>0.016</v>
      </c>
      <c r="E36" s="17">
        <f t="shared" si="1"/>
        <v>0.016</v>
      </c>
      <c r="F36" s="8">
        <v>0.27141</v>
      </c>
      <c r="G36" s="8">
        <v>0.337579</v>
      </c>
      <c r="H36" s="8">
        <v>0.374735</v>
      </c>
      <c r="I36" s="3"/>
      <c r="J36" s="9">
        <f t="shared" si="2"/>
        <v>0.983724</v>
      </c>
      <c r="K36" s="3"/>
    </row>
    <row r="37" spans="1:11" ht="12.75">
      <c r="A37" s="15" t="s">
        <v>24</v>
      </c>
      <c r="B37" s="58"/>
      <c r="C37" s="33"/>
      <c r="D37" s="34">
        <v>0</v>
      </c>
      <c r="E37" s="17">
        <f t="shared" si="1"/>
        <v>0</v>
      </c>
      <c r="F37" s="8">
        <v>0.037054</v>
      </c>
      <c r="G37" s="8">
        <v>0.03775</v>
      </c>
      <c r="H37" s="8">
        <v>0.038922</v>
      </c>
      <c r="I37" s="3"/>
      <c r="J37" s="9">
        <f t="shared" si="2"/>
        <v>0.113726</v>
      </c>
      <c r="K37" s="3" t="s">
        <v>61</v>
      </c>
    </row>
    <row r="38" spans="1:11" ht="12.75">
      <c r="A38" s="3" t="s">
        <v>51</v>
      </c>
      <c r="B38" s="25"/>
      <c r="C38" s="25">
        <v>0.171</v>
      </c>
      <c r="D38" s="26"/>
      <c r="E38" s="17">
        <f t="shared" si="1"/>
        <v>0.171</v>
      </c>
      <c r="F38" s="8"/>
      <c r="G38" s="8"/>
      <c r="H38" s="8"/>
      <c r="I38" s="3"/>
      <c r="J38" s="9"/>
      <c r="K38" s="3"/>
    </row>
    <row r="39" spans="1:11" ht="12.75">
      <c r="A39" s="4" t="s">
        <v>33</v>
      </c>
      <c r="B39" s="57"/>
      <c r="C39" s="31">
        <f>SUM(C17:C38)</f>
        <v>6.778</v>
      </c>
      <c r="D39" s="37">
        <f>SUM(D17:D38)</f>
        <v>0.37000000000000005</v>
      </c>
      <c r="E39" s="11">
        <f>+D39+C39</f>
        <v>7.148</v>
      </c>
      <c r="F39" s="12">
        <f>SUM(F17:F38)</f>
        <v>8.04649126213979</v>
      </c>
      <c r="G39" s="12">
        <f>SUM(G17:G38)</f>
        <v>8.991931779163144</v>
      </c>
      <c r="H39" s="12">
        <f>SUM(H17:H38)</f>
        <v>8.775231770954909</v>
      </c>
      <c r="I39" s="4"/>
      <c r="J39" s="13">
        <f>SUM(J17:J38)</f>
        <v>25.81365481225784</v>
      </c>
      <c r="K39" s="3"/>
    </row>
    <row r="40" spans="1:11" ht="12.75">
      <c r="A40" s="3"/>
      <c r="B40" s="25"/>
      <c r="C40" s="29"/>
      <c r="D40" s="30"/>
      <c r="E40" s="7"/>
      <c r="F40" s="7"/>
      <c r="G40" s="7"/>
      <c r="H40" s="7"/>
      <c r="I40" s="3"/>
      <c r="J40" s="3"/>
      <c r="K40" s="3"/>
    </row>
    <row r="41" spans="1:11" ht="12.75">
      <c r="A41" s="4" t="s">
        <v>34</v>
      </c>
      <c r="B41" s="57"/>
      <c r="C41" s="31"/>
      <c r="D41" s="32"/>
      <c r="E41" s="11"/>
      <c r="F41" s="7"/>
      <c r="G41" s="7"/>
      <c r="H41" s="7"/>
      <c r="I41" s="3"/>
      <c r="J41" s="3"/>
      <c r="K41" s="3"/>
    </row>
    <row r="42" spans="1:11" ht="12.75">
      <c r="A42" s="3" t="s">
        <v>35</v>
      </c>
      <c r="B42" s="25"/>
      <c r="C42" s="29"/>
      <c r="D42" s="30">
        <v>0.148</v>
      </c>
      <c r="E42" s="7">
        <f>SUM(D42)</f>
        <v>0.148</v>
      </c>
      <c r="F42" s="10">
        <v>0.152148</v>
      </c>
      <c r="G42" s="10">
        <v>0.155952</v>
      </c>
      <c r="H42" s="10">
        <v>0.159851</v>
      </c>
      <c r="I42" s="3"/>
      <c r="J42" s="9">
        <f>SUM(F42:I42)</f>
        <v>0.467951</v>
      </c>
      <c r="K42" s="3"/>
    </row>
    <row r="43" spans="1:11" ht="12.75">
      <c r="A43" s="4" t="s">
        <v>36</v>
      </c>
      <c r="B43" s="57"/>
      <c r="C43" s="31"/>
      <c r="D43" s="32">
        <f>SUM(D42)</f>
        <v>0.148</v>
      </c>
      <c r="E43" s="11">
        <f>SUM(E42)</f>
        <v>0.148</v>
      </c>
      <c r="F43" s="12">
        <f>SUM(F42:F42)</f>
        <v>0.152148</v>
      </c>
      <c r="G43" s="12">
        <f>SUM(G42:G42)</f>
        <v>0.155952</v>
      </c>
      <c r="H43" s="12">
        <f>SUM(H42:H42)</f>
        <v>0.159851</v>
      </c>
      <c r="I43" s="4"/>
      <c r="J43" s="13">
        <f>SUM(J42:J42)</f>
        <v>0.467951</v>
      </c>
      <c r="K43" s="3"/>
    </row>
    <row r="44" spans="1:11" ht="12.75">
      <c r="A44" s="3"/>
      <c r="B44" s="25"/>
      <c r="C44" s="29"/>
      <c r="D44" s="30"/>
      <c r="E44" s="7"/>
      <c r="F44" s="3"/>
      <c r="G44" s="3"/>
      <c r="H44" s="3"/>
      <c r="I44" s="3"/>
      <c r="J44" s="3"/>
      <c r="K44" s="3"/>
    </row>
    <row r="45" spans="1:11" ht="12.75">
      <c r="A45" s="4" t="s">
        <v>37</v>
      </c>
      <c r="B45" s="57"/>
      <c r="C45" s="31"/>
      <c r="D45" s="32"/>
      <c r="E45" s="11"/>
      <c r="F45" s="3"/>
      <c r="G45" s="3"/>
      <c r="H45" s="3"/>
      <c r="I45" s="3"/>
      <c r="J45" s="3"/>
      <c r="K45" s="3"/>
    </row>
    <row r="46" spans="1:11" ht="12.75">
      <c r="A46" s="19" t="s">
        <v>38</v>
      </c>
      <c r="B46" s="60"/>
      <c r="C46" s="35"/>
      <c r="D46" s="36">
        <f>0.26+0.56</f>
        <v>0.8200000000000001</v>
      </c>
      <c r="E46" s="17">
        <f>SUM(C46:D46)</f>
        <v>0.8200000000000001</v>
      </c>
      <c r="F46" s="20">
        <v>0.7475709234351983</v>
      </c>
      <c r="G46" s="21">
        <v>0.7626670258852231</v>
      </c>
      <c r="H46" s="20">
        <v>0.7777969763779518</v>
      </c>
      <c r="I46" s="3"/>
      <c r="J46" s="9">
        <f>SUM(F46:I46)</f>
        <v>2.288034925698373</v>
      </c>
      <c r="K46" s="3"/>
    </row>
    <row r="47" spans="1:11" ht="12.75">
      <c r="A47" s="19" t="s">
        <v>39</v>
      </c>
      <c r="B47" s="60"/>
      <c r="C47" s="35"/>
      <c r="D47" s="36">
        <v>1.034</v>
      </c>
      <c r="E47" s="17">
        <f aca="true" t="shared" si="3" ref="E47:E53">SUM(C47:D47)</f>
        <v>1.034</v>
      </c>
      <c r="F47" s="20">
        <v>1.235296610420114</v>
      </c>
      <c r="G47" s="21">
        <v>1.309340039780805</v>
      </c>
      <c r="H47" s="20">
        <v>1.3822722401542573</v>
      </c>
      <c r="I47" s="3"/>
      <c r="J47" s="9">
        <f aca="true" t="shared" si="4" ref="J47:J52">SUM(F47:I47)</f>
        <v>3.9269088903551763</v>
      </c>
      <c r="K47" s="3"/>
    </row>
    <row r="48" spans="1:11" ht="12.75">
      <c r="A48" s="19" t="s">
        <v>40</v>
      </c>
      <c r="B48" s="60"/>
      <c r="C48" s="35"/>
      <c r="D48" s="36">
        <v>0.489</v>
      </c>
      <c r="E48" s="17">
        <f t="shared" si="3"/>
        <v>0.489</v>
      </c>
      <c r="F48" s="20">
        <v>0.47759106614211133</v>
      </c>
      <c r="G48" s="20">
        <v>0.49865057269020324</v>
      </c>
      <c r="H48" s="20">
        <v>0.5188187006857559</v>
      </c>
      <c r="I48" s="3"/>
      <c r="J48" s="9">
        <f t="shared" si="4"/>
        <v>1.4950603395180704</v>
      </c>
      <c r="K48" s="3"/>
    </row>
    <row r="49" spans="1:11" ht="12.75">
      <c r="A49" s="19" t="s">
        <v>41</v>
      </c>
      <c r="B49" s="60"/>
      <c r="C49" s="35"/>
      <c r="D49" s="36">
        <v>0.233</v>
      </c>
      <c r="E49" s="17">
        <f t="shared" si="3"/>
        <v>0.233</v>
      </c>
      <c r="F49" s="20">
        <v>0.2699340484023524</v>
      </c>
      <c r="G49" s="20">
        <v>0.269755333196746</v>
      </c>
      <c r="H49" s="20">
        <v>0.2696978395540129</v>
      </c>
      <c r="I49" s="3"/>
      <c r="J49" s="9">
        <f t="shared" si="4"/>
        <v>0.8093872211531112</v>
      </c>
      <c r="K49" s="3" t="s">
        <v>62</v>
      </c>
    </row>
    <row r="50" spans="1:11" ht="12.75">
      <c r="A50" s="19" t="s">
        <v>42</v>
      </c>
      <c r="B50" s="60"/>
      <c r="C50" s="35"/>
      <c r="D50" s="36">
        <v>0</v>
      </c>
      <c r="E50" s="17">
        <f t="shared" si="3"/>
        <v>0</v>
      </c>
      <c r="F50" s="20">
        <v>0.15922419825685263</v>
      </c>
      <c r="G50" s="20">
        <v>0.1582906149526245</v>
      </c>
      <c r="H50" s="20">
        <v>0.15739125154012845</v>
      </c>
      <c r="I50" s="3"/>
      <c r="J50" s="9">
        <f t="shared" si="4"/>
        <v>0.4749060647496056</v>
      </c>
      <c r="K50" s="3" t="s">
        <v>61</v>
      </c>
    </row>
    <row r="51" spans="1:11" ht="12.75">
      <c r="A51" s="22" t="s">
        <v>60</v>
      </c>
      <c r="B51" s="61"/>
      <c r="C51" s="38"/>
      <c r="D51" s="39">
        <v>0.086</v>
      </c>
      <c r="E51" s="17">
        <f t="shared" si="3"/>
        <v>0.086</v>
      </c>
      <c r="F51" s="20">
        <v>0.13737711440023018</v>
      </c>
      <c r="G51" s="20">
        <v>0.17212241898894584</v>
      </c>
      <c r="H51" s="20">
        <v>0.1642477774270838</v>
      </c>
      <c r="I51" s="3"/>
      <c r="J51" s="9">
        <f t="shared" si="4"/>
        <v>0.4737473108162598</v>
      </c>
      <c r="K51" s="3"/>
    </row>
    <row r="52" spans="1:11" ht="12.75">
      <c r="A52" s="19" t="s">
        <v>43</v>
      </c>
      <c r="B52" s="60"/>
      <c r="C52" s="35"/>
      <c r="D52" s="36">
        <v>0.728</v>
      </c>
      <c r="E52" s="17">
        <f t="shared" si="3"/>
        <v>0.728</v>
      </c>
      <c r="F52" s="20">
        <v>0.8609422834226153</v>
      </c>
      <c r="G52" s="20">
        <v>0.9054363160832632</v>
      </c>
      <c r="H52" s="20">
        <v>0.9504025622243031</v>
      </c>
      <c r="I52" s="3"/>
      <c r="J52" s="9">
        <f t="shared" si="4"/>
        <v>2.7167811617301814</v>
      </c>
      <c r="K52" s="3"/>
    </row>
    <row r="53" spans="1:11" ht="12.75">
      <c r="A53" s="19" t="s">
        <v>44</v>
      </c>
      <c r="B53" s="60"/>
      <c r="C53" s="35"/>
      <c r="D53" s="36">
        <v>1.198</v>
      </c>
      <c r="E53" s="17">
        <f t="shared" si="3"/>
        <v>1.198</v>
      </c>
      <c r="F53" s="20">
        <v>1.138023807213267</v>
      </c>
      <c r="G53" s="20">
        <v>1.075635522170099</v>
      </c>
      <c r="H53" s="20">
        <v>1.0221615564728008</v>
      </c>
      <c r="I53" s="3"/>
      <c r="J53" s="9">
        <f>SUM(F53:H53)</f>
        <v>3.2358208858561666</v>
      </c>
      <c r="K53" s="3"/>
    </row>
    <row r="54" spans="1:11" ht="12.75">
      <c r="A54" s="4" t="s">
        <v>45</v>
      </c>
      <c r="B54" s="57"/>
      <c r="C54" s="40">
        <f>SUM(C46:C53)</f>
        <v>0</v>
      </c>
      <c r="D54" s="37">
        <f>SUM(D46:D53)</f>
        <v>4.587999999999999</v>
      </c>
      <c r="E54" s="11">
        <f>+D54+C54</f>
        <v>4.587999999999999</v>
      </c>
      <c r="F54" s="13">
        <f>SUM(F46:F53)</f>
        <v>5.02596005169274</v>
      </c>
      <c r="G54" s="13">
        <f>SUM(G46:G53)</f>
        <v>5.151897843747911</v>
      </c>
      <c r="H54" s="13">
        <f>SUM(H46:H53)</f>
        <v>5.242788904436294</v>
      </c>
      <c r="I54" s="4"/>
      <c r="J54" s="13">
        <f>SUM(J46:J53)</f>
        <v>15.420646799876945</v>
      </c>
      <c r="K54" s="3"/>
    </row>
    <row r="55" spans="1:11" ht="12.75">
      <c r="A55" s="3"/>
      <c r="B55" s="25"/>
      <c r="C55" s="29"/>
      <c r="D55" s="30"/>
      <c r="E55" s="7"/>
      <c r="F55" s="3"/>
      <c r="G55" s="3"/>
      <c r="H55" s="3"/>
      <c r="I55" s="3"/>
      <c r="J55" s="3"/>
      <c r="K55" s="3"/>
    </row>
    <row r="56" spans="1:11" ht="12.75">
      <c r="A56" s="4" t="s">
        <v>46</v>
      </c>
      <c r="B56" s="57"/>
      <c r="C56" s="31"/>
      <c r="D56" s="32"/>
      <c r="E56" s="11"/>
      <c r="F56" s="3"/>
      <c r="G56" s="3"/>
      <c r="H56" s="3"/>
      <c r="I56" s="3"/>
      <c r="J56" s="3"/>
      <c r="K56" s="3"/>
    </row>
    <row r="57" spans="1:11" ht="12.75">
      <c r="A57" s="3" t="s">
        <v>47</v>
      </c>
      <c r="B57" s="25"/>
      <c r="C57" s="41">
        <v>0.402</v>
      </c>
      <c r="D57" s="42"/>
      <c r="E57" s="23">
        <f>SUM(C57:D57)</f>
        <v>0.402</v>
      </c>
      <c r="F57" s="20">
        <v>0.401708</v>
      </c>
      <c r="G57" s="20">
        <v>0.401708</v>
      </c>
      <c r="H57" s="20">
        <v>0.401708</v>
      </c>
      <c r="I57" s="3"/>
      <c r="J57" s="9">
        <f>SUM(F57:I57)</f>
        <v>1.205124</v>
      </c>
      <c r="K57" s="3"/>
    </row>
    <row r="58" spans="1:11" ht="12.75">
      <c r="A58" s="3" t="s">
        <v>56</v>
      </c>
      <c r="B58" s="25"/>
      <c r="C58" s="41">
        <v>0.04</v>
      </c>
      <c r="D58" s="42"/>
      <c r="E58" s="23">
        <f>SUM(C58:D58)</f>
        <v>0.04</v>
      </c>
      <c r="F58" s="20"/>
      <c r="G58" s="20"/>
      <c r="H58" s="20"/>
      <c r="I58" s="3"/>
      <c r="J58" s="9"/>
      <c r="K58" s="3"/>
    </row>
    <row r="59" spans="1:11" ht="12.75">
      <c r="A59" s="4" t="s">
        <v>48</v>
      </c>
      <c r="B59" s="57"/>
      <c r="C59" s="40">
        <f>SUM(C57:C58)</f>
        <v>0.442</v>
      </c>
      <c r="D59" s="37">
        <f>SUM(D57:D58)</f>
        <v>0</v>
      </c>
      <c r="E59" s="11">
        <f>+D59+C59</f>
        <v>0.442</v>
      </c>
      <c r="F59" s="13">
        <f>SUM(F57:F58)</f>
        <v>0.401708</v>
      </c>
      <c r="G59" s="13">
        <f>SUM(G57:G58)</f>
        <v>0.401708</v>
      </c>
      <c r="H59" s="13">
        <f>SUM(H57:H58)</f>
        <v>0.401708</v>
      </c>
      <c r="I59" s="3"/>
      <c r="J59" s="13">
        <f>SUM(J57:J58)</f>
        <v>1.205124</v>
      </c>
      <c r="K59" s="3"/>
    </row>
    <row r="60" spans="1:11" ht="12.75">
      <c r="A60" s="4"/>
      <c r="B60" s="57"/>
      <c r="C60" s="31"/>
      <c r="D60" s="32"/>
      <c r="E60" s="11"/>
      <c r="F60" s="13"/>
      <c r="G60" s="13"/>
      <c r="H60" s="13"/>
      <c r="I60" s="3"/>
      <c r="J60" s="13"/>
      <c r="K60" s="3"/>
    </row>
    <row r="61" spans="1:11" ht="12.75">
      <c r="A61" s="3"/>
      <c r="B61" s="25"/>
      <c r="C61" s="29"/>
      <c r="D61" s="30"/>
      <c r="E61" s="7"/>
      <c r="F61" s="3"/>
      <c r="G61" s="3"/>
      <c r="H61" s="3"/>
      <c r="I61" s="3"/>
      <c r="J61" s="3"/>
      <c r="K61" s="3"/>
    </row>
    <row r="62" spans="1:11" ht="12.75">
      <c r="A62" s="45" t="s">
        <v>64</v>
      </c>
      <c r="B62" s="46">
        <f>SUM(B8:B61)/2</f>
        <v>1.118</v>
      </c>
      <c r="C62" s="46">
        <f>SUM(C8:C61)/2</f>
        <v>17.259</v>
      </c>
      <c r="D62" s="47">
        <f>SUM(D8:D61)/2</f>
        <v>5.374999999999999</v>
      </c>
      <c r="E62" s="64">
        <f>SUM(B62:D62)</f>
        <v>23.752</v>
      </c>
      <c r="F62" s="51">
        <f>SUM(F8:F59)/2</f>
        <v>23.03740218365692</v>
      </c>
      <c r="G62" s="49">
        <f>SUM(G8:G59)/2</f>
        <v>38.620354650873296</v>
      </c>
      <c r="H62" s="49">
        <f>SUM(H8:H59)/2</f>
        <v>38.605223148090765</v>
      </c>
      <c r="I62" s="50"/>
      <c r="J62" s="49">
        <f>SUM(J8:J59)/2</f>
        <v>100.262979982621</v>
      </c>
      <c r="K62" s="50"/>
    </row>
    <row r="63" spans="1:11" ht="12.75">
      <c r="A63" s="45" t="s">
        <v>75</v>
      </c>
      <c r="B63" s="62"/>
      <c r="C63" s="53"/>
      <c r="D63" s="54"/>
      <c r="E63" s="50"/>
      <c r="F63" s="51">
        <f>F62-E62</f>
        <v>-0.7145978163430797</v>
      </c>
      <c r="G63" s="50"/>
      <c r="H63" s="50"/>
      <c r="I63" s="50"/>
      <c r="J63" s="50"/>
      <c r="K63" s="50"/>
    </row>
    <row r="64" spans="1:11" ht="12.75">
      <c r="A64" s="45" t="s">
        <v>76</v>
      </c>
      <c r="B64" s="62"/>
      <c r="C64" s="53"/>
      <c r="D64" s="54"/>
      <c r="E64" s="50"/>
      <c r="F64" s="51">
        <f>F62-E62+B62</f>
        <v>0.4034021836569204</v>
      </c>
      <c r="G64" s="50"/>
      <c r="H64" s="50"/>
      <c r="I64" s="50"/>
      <c r="J64" s="50"/>
      <c r="K64" s="50"/>
    </row>
    <row r="65" spans="1:11" ht="12.75">
      <c r="A65" s="3"/>
      <c r="B65" s="25"/>
      <c r="C65" s="25"/>
      <c r="D65" s="26"/>
      <c r="E65" s="3"/>
      <c r="F65" s="52"/>
      <c r="G65" s="3"/>
      <c r="H65" s="3"/>
      <c r="I65" s="3"/>
      <c r="J65" s="3"/>
      <c r="K65" s="3"/>
    </row>
    <row r="66" spans="1:11" ht="12.75">
      <c r="A66" s="4" t="s">
        <v>55</v>
      </c>
      <c r="B66" s="57"/>
      <c r="C66" s="29"/>
      <c r="D66" s="30"/>
      <c r="E66" s="7"/>
      <c r="F66" s="3"/>
      <c r="G66" s="3"/>
      <c r="H66" s="3"/>
      <c r="I66" s="3"/>
      <c r="J66" s="3"/>
      <c r="K66" s="3"/>
    </row>
    <row r="67" spans="1:11" ht="12.75">
      <c r="A67" s="3" t="s">
        <v>52</v>
      </c>
      <c r="B67" s="25"/>
      <c r="C67" s="25">
        <v>1.078</v>
      </c>
      <c r="D67" s="30"/>
      <c r="E67" s="7">
        <f>SUM(C67:D67)</f>
        <v>1.078</v>
      </c>
      <c r="F67" s="3"/>
      <c r="G67" s="3"/>
      <c r="H67" s="3"/>
      <c r="I67" s="3"/>
      <c r="J67" s="3"/>
      <c r="K67" s="3" t="s">
        <v>63</v>
      </c>
    </row>
    <row r="68" spans="1:11" ht="12.75">
      <c r="A68" s="3" t="s">
        <v>54</v>
      </c>
      <c r="B68" s="25">
        <v>0.235</v>
      </c>
      <c r="C68" s="43">
        <v>0.235</v>
      </c>
      <c r="D68" s="44"/>
      <c r="E68" s="23">
        <f>SUM(B68:D68)</f>
        <v>0.47</v>
      </c>
      <c r="F68" s="3"/>
      <c r="G68" s="3"/>
      <c r="H68" s="3"/>
      <c r="I68" s="3"/>
      <c r="J68" s="3"/>
      <c r="K68" s="3" t="s">
        <v>63</v>
      </c>
    </row>
    <row r="69" spans="1:11" ht="12.75">
      <c r="A69" s="24" t="s">
        <v>57</v>
      </c>
      <c r="B69" s="63"/>
      <c r="C69" s="43">
        <v>0.51</v>
      </c>
      <c r="D69" s="44"/>
      <c r="E69" s="23">
        <f>SUM(C69:D69)</f>
        <v>0.51</v>
      </c>
      <c r="F69" s="3"/>
      <c r="G69" s="3"/>
      <c r="H69" s="3"/>
      <c r="I69" s="3"/>
      <c r="J69" s="3"/>
      <c r="K69" s="3" t="s">
        <v>67</v>
      </c>
    </row>
    <row r="70" spans="1:11" ht="12.75">
      <c r="A70" s="45" t="s">
        <v>58</v>
      </c>
      <c r="B70" s="46">
        <f>SUM(B67:B69)</f>
        <v>0.235</v>
      </c>
      <c r="C70" s="46">
        <f>SUM(C67:C69)</f>
        <v>1.8230000000000002</v>
      </c>
      <c r="D70" s="47">
        <f>SUM(D68:D69)</f>
        <v>0</v>
      </c>
      <c r="E70" s="48">
        <f>SUM(E67:E69)</f>
        <v>2.058</v>
      </c>
      <c r="F70" s="50"/>
      <c r="G70" s="50"/>
      <c r="H70" s="50"/>
      <c r="I70" s="50"/>
      <c r="J70" s="50"/>
      <c r="K70" s="50"/>
    </row>
    <row r="72" spans="1:2" ht="12.75">
      <c r="A72" s="1"/>
      <c r="B72" s="1"/>
    </row>
    <row r="79" spans="1:2" ht="12.75">
      <c r="A79" s="2" t="s">
        <v>66</v>
      </c>
      <c r="B79" s="2"/>
    </row>
    <row r="80" ht="12.75">
      <c r="A80" t="s">
        <v>65</v>
      </c>
    </row>
  </sheetData>
  <mergeCells count="1">
    <mergeCell ref="A1:K1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70" r:id="rId1"/>
  <headerFooter alignWithMargins="0">
    <oddHeader>&amp;R&amp;"Arial,Bold Italic"&amp;12&amp;UAppendix 3</oddHeader>
    <oddFooter>&amp;LCKay&amp;D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csecvjoseph</cp:lastModifiedBy>
  <cp:lastPrinted>2008-02-04T11:17:22Z</cp:lastPrinted>
  <dcterms:created xsi:type="dcterms:W3CDTF">2007-12-11T15:53:52Z</dcterms:created>
  <dcterms:modified xsi:type="dcterms:W3CDTF">2008-02-13T09:51:06Z</dcterms:modified>
  <cp:category/>
  <cp:version/>
  <cp:contentType/>
  <cp:contentStatus/>
</cp:coreProperties>
</file>