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App 7" sheetId="1" r:id="rId1"/>
  </sheets>
  <definedNames>
    <definedName name="_xlnm.Print_Area" localSheetId="0">'App 7'!$A$1:$F$108</definedName>
  </definedNames>
  <calcPr fullCalcOnLoad="1"/>
</workbook>
</file>

<file path=xl/sharedStrings.xml><?xml version="1.0" encoding="utf-8"?>
<sst xmlns="http://schemas.openxmlformats.org/spreadsheetml/2006/main" count="69" uniqueCount="63">
  <si>
    <t/>
  </si>
  <si>
    <t>Directorate</t>
  </si>
  <si>
    <t>£000</t>
  </si>
  <si>
    <t>Chief Executive</t>
  </si>
  <si>
    <t>Customer &amp; Support Services</t>
  </si>
  <si>
    <t>Environmental Services</t>
  </si>
  <si>
    <t>Housing &amp; Planning</t>
  </si>
  <si>
    <t>Precepts &amp; Charges</t>
  </si>
  <si>
    <t>Capital Financing</t>
  </si>
  <si>
    <t>Central Costs</t>
  </si>
  <si>
    <t>Community Health and Social Care</t>
  </si>
  <si>
    <t>Children's Services</t>
  </si>
  <si>
    <t>Reversal of capital charges</t>
  </si>
  <si>
    <t>Non distributed costs - prior year pension costs</t>
  </si>
  <si>
    <t>Provision for inflation and contingencies</t>
  </si>
  <si>
    <t>Dividend income</t>
  </si>
  <si>
    <t>Transfer to / (from) reserves</t>
  </si>
  <si>
    <t>Net expenditure</t>
  </si>
  <si>
    <t>Contribution from specific reserves, funds and provisions including capitalisation of revenue</t>
  </si>
  <si>
    <t>Use of PFI, LAGBI and NRF specific grants</t>
  </si>
  <si>
    <t>Other minor variations</t>
  </si>
  <si>
    <t>DLO/DSOs</t>
  </si>
  <si>
    <t>Control 2007/08</t>
  </si>
  <si>
    <t>Balance of payments relating to equal pay provision</t>
  </si>
  <si>
    <t>Variation</t>
  </si>
  <si>
    <t>A subjective analysis of the above variation is shown overleaf.</t>
  </si>
  <si>
    <t>Inflation</t>
  </si>
  <si>
    <t>Pay</t>
  </si>
  <si>
    <t>Prices</t>
  </si>
  <si>
    <t>Pension Contribution Rate</t>
  </si>
  <si>
    <t>New investment in services</t>
  </si>
  <si>
    <t>De-capitalisation of revenue</t>
  </si>
  <si>
    <t>Reserves and provisions</t>
  </si>
  <si>
    <t>Contribution from reserves</t>
  </si>
  <si>
    <t>Pay and grading review - job evaluation scheme</t>
  </si>
  <si>
    <t>Centrally held efficiency proposals - relating to procurement/admin review/KPMG - these will be allocated to services when the impacts on each directorate is evaluated</t>
  </si>
  <si>
    <t>Estimate 2008/09</t>
  </si>
  <si>
    <t>Analysis of budget changes 2007/08 to 2008/09</t>
  </si>
  <si>
    <t>2007/08 base budget</t>
  </si>
  <si>
    <t>Add back one off items used to support the 2007/08 revenue budget</t>
  </si>
  <si>
    <t>Use of reserves</t>
  </si>
  <si>
    <t>One-off savings proposals (to be substituted in 2008/09)</t>
  </si>
  <si>
    <t>Government grant changes - transfer of specific grants into Formula Grant</t>
  </si>
  <si>
    <t>Adjusted revenue budget 2007/08</t>
  </si>
  <si>
    <t>Contribution to Invest to Save Fund</t>
  </si>
  <si>
    <t>Service Issues</t>
  </si>
  <si>
    <t>Pay and grading review</t>
  </si>
  <si>
    <t>Children's services spending pressures - foster care agencies and special needs transport</t>
  </si>
  <si>
    <t>Investment in Services</t>
  </si>
  <si>
    <t>Recycling initiatives</t>
  </si>
  <si>
    <t>Primary and community care facilities</t>
  </si>
  <si>
    <t xml:space="preserve">Increase in planning services capacity </t>
  </si>
  <si>
    <t>Initiatives to provide access to employment for disadvantaged groups</t>
  </si>
  <si>
    <t>Government funding withdrawal</t>
  </si>
  <si>
    <t>Local Authority Business Growth Incentive Scheme</t>
  </si>
  <si>
    <t>Loss of benefits administration subsidy</t>
  </si>
  <si>
    <t>Efficiency savings</t>
  </si>
  <si>
    <t>New efficiencies in 2008/09 (see appendix 6)</t>
  </si>
  <si>
    <t>Financing adjustments</t>
  </si>
  <si>
    <t>Capital financing change in accounting regulations impacting on debt repayment profiles</t>
  </si>
  <si>
    <t>Replacement of time-expired grant</t>
  </si>
  <si>
    <t>2008/09 REVENUE BUDGET</t>
  </si>
  <si>
    <t>Directorate Estimated Outturn Budgets 2008/09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</si>
</sst>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0.000"/>
    <numFmt numFmtId="166" formatCode="0_)"/>
    <numFmt numFmtId="167" formatCode="#,##0.000"/>
    <numFmt numFmtId="168" formatCode="0.0%"/>
  </numFmts>
  <fonts count="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2"/>
      <color indexed="8"/>
      <name val="Arial"/>
      <family val="2"/>
    </font>
    <font>
      <u val="single"/>
      <sz val="7.5"/>
      <color indexed="36"/>
      <name val="Courier"/>
      <family val="0"/>
    </font>
    <font>
      <u val="single"/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 applyProtection="1">
      <alignment horizontal="left"/>
      <protection locked="0"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top"/>
      <protection locked="0"/>
    </xf>
    <xf numFmtId="164" fontId="2" fillId="0" borderId="1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Border="1" applyAlignment="1">
      <alignment/>
    </xf>
    <xf numFmtId="164" fontId="2" fillId="0" borderId="4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0" xfId="0" applyNumberFormat="1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 vertical="top"/>
      <protection locked="0"/>
    </xf>
    <xf numFmtId="164" fontId="2" fillId="0" borderId="3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Font="1" applyBorder="1" applyAlignment="1">
      <alignment vertical="top"/>
    </xf>
    <xf numFmtId="164" fontId="1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 quotePrefix="1">
      <alignment horizontal="center"/>
      <protection locked="0"/>
    </xf>
    <xf numFmtId="164" fontId="1" fillId="0" borderId="0" xfId="0" applyNumberFormat="1" applyFont="1" applyBorder="1" applyAlignment="1" applyProtection="1">
      <alignment vertical="top" wrapText="1"/>
      <protection locked="0"/>
    </xf>
    <xf numFmtId="3" fontId="1" fillId="0" borderId="5" xfId="0" applyNumberFormat="1" applyFon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" fillId="0" borderId="5" xfId="0" applyNumberFormat="1" applyFont="1" applyBorder="1" applyAlignment="1" applyProtection="1">
      <alignment/>
      <protection locked="0"/>
    </xf>
    <xf numFmtId="3" fontId="0" fillId="0" borderId="6" xfId="0" applyNumberFormat="1" applyFont="1" applyBorder="1" applyAlignment="1">
      <alignment/>
    </xf>
    <xf numFmtId="3" fontId="1" fillId="0" borderId="7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1" fillId="0" borderId="0" xfId="0" applyNumberFormat="1" applyFont="1" applyFill="1" applyAlignment="1">
      <alignment/>
    </xf>
    <xf numFmtId="164" fontId="2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 applyProtection="1" quotePrefix="1">
      <alignment horizontal="center"/>
      <protection locked="0"/>
    </xf>
    <xf numFmtId="3" fontId="1" fillId="0" borderId="5" xfId="0" applyNumberFormat="1" applyFont="1" applyFill="1" applyBorder="1" applyAlignment="1">
      <alignment/>
    </xf>
    <xf numFmtId="3" fontId="1" fillId="0" borderId="5" xfId="0" applyNumberFormat="1" applyFont="1" applyFill="1" applyBorder="1" applyAlignment="1" applyProtection="1">
      <alignment/>
      <protection locked="0"/>
    </xf>
    <xf numFmtId="3" fontId="0" fillId="0" borderId="6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5" xfId="0" applyNumberFormat="1" applyFont="1" applyFill="1" applyBorder="1" applyAlignment="1" quotePrefix="1">
      <alignment horizontal="center"/>
    </xf>
    <xf numFmtId="165" fontId="0" fillId="0" borderId="5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 quotePrefix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164" fontId="1" fillId="0" borderId="0" xfId="0" applyNumberFormat="1" applyFont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3" fillId="0" borderId="12" xfId="0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 applyProtection="1" quotePrefix="1">
      <alignment horizontal="center"/>
      <protection locked="0"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6" xfId="0" applyBorder="1" applyAlignment="1">
      <alignment wrapText="1"/>
    </xf>
    <xf numFmtId="164" fontId="4" fillId="0" borderId="0" xfId="0" applyNumberFormat="1" applyFont="1" applyAlignment="1" applyProtection="1">
      <alignment horizontal="center" wrapText="1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18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82">
      <selection activeCell="F105" sqref="F105"/>
    </sheetView>
  </sheetViews>
  <sheetFormatPr defaultColWidth="9.140625" defaultRowHeight="12.75"/>
  <cols>
    <col min="1" max="1" width="1.421875" style="0" customWidth="1"/>
    <col min="2" max="2" width="2.57421875" style="0" customWidth="1"/>
    <col min="3" max="3" width="50.57421875" style="0" customWidth="1"/>
    <col min="4" max="4" width="10.140625" style="0" customWidth="1"/>
    <col min="5" max="5" width="10.57421875" style="64" bestFit="1" customWidth="1"/>
    <col min="6" max="6" width="11.57421875" style="64" customWidth="1"/>
  </cols>
  <sheetData>
    <row r="1" spans="1:6" ht="15.75">
      <c r="A1" s="81" t="s">
        <v>61</v>
      </c>
      <c r="B1" s="81"/>
      <c r="C1" s="81"/>
      <c r="D1" s="81"/>
      <c r="E1" s="81"/>
      <c r="F1" s="81"/>
    </row>
    <row r="2" spans="1:6" ht="12.75">
      <c r="A2" s="71"/>
      <c r="B2" s="71"/>
      <c r="C2" s="71"/>
      <c r="D2" s="71"/>
      <c r="E2" s="72"/>
      <c r="F2" s="72"/>
    </row>
    <row r="3" spans="1:6" ht="15.75">
      <c r="A3" s="81" t="s">
        <v>62</v>
      </c>
      <c r="B3" s="81"/>
      <c r="C3" s="81"/>
      <c r="D3" s="81"/>
      <c r="E3" s="81"/>
      <c r="F3" s="81"/>
    </row>
    <row r="4" spans="1:6" ht="13.5" thickBot="1">
      <c r="A4" s="1"/>
      <c r="B4" s="1"/>
      <c r="C4" s="2" t="s">
        <v>0</v>
      </c>
      <c r="D4" s="1"/>
      <c r="E4" s="36"/>
      <c r="F4" s="36"/>
    </row>
    <row r="5" spans="1:6" ht="25.5">
      <c r="A5" s="84" t="s">
        <v>1</v>
      </c>
      <c r="B5" s="85"/>
      <c r="C5" s="85"/>
      <c r="D5" s="37" t="s">
        <v>22</v>
      </c>
      <c r="E5" s="38" t="s">
        <v>36</v>
      </c>
      <c r="F5" s="73" t="s">
        <v>24</v>
      </c>
    </row>
    <row r="6" spans="1:6" ht="12.75">
      <c r="A6" s="24"/>
      <c r="B6" s="25"/>
      <c r="C6" s="26" t="s">
        <v>0</v>
      </c>
      <c r="D6" s="27" t="s">
        <v>2</v>
      </c>
      <c r="E6" s="39" t="s">
        <v>2</v>
      </c>
      <c r="F6" s="74" t="s">
        <v>2</v>
      </c>
    </row>
    <row r="7" spans="1:6" ht="12.75">
      <c r="A7" s="24"/>
      <c r="B7" s="25"/>
      <c r="C7" s="26"/>
      <c r="D7" s="27"/>
      <c r="E7" s="39"/>
      <c r="F7" s="74"/>
    </row>
    <row r="8" spans="1:6" ht="12.75">
      <c r="A8" s="8"/>
      <c r="B8" s="14" t="s">
        <v>3</v>
      </c>
      <c r="C8" s="14"/>
      <c r="D8" s="29">
        <v>12076</v>
      </c>
      <c r="E8" s="40">
        <v>12463</v>
      </c>
      <c r="F8" s="75">
        <f>E8-D8</f>
        <v>387</v>
      </c>
    </row>
    <row r="9" spans="1:6" ht="12.75">
      <c r="A9" s="3"/>
      <c r="B9" s="14"/>
      <c r="C9" s="16"/>
      <c r="D9" s="30"/>
      <c r="E9" s="30"/>
      <c r="F9" s="75"/>
    </row>
    <row r="10" spans="1:6" ht="12.75">
      <c r="A10" s="8"/>
      <c r="B10" s="14" t="s">
        <v>11</v>
      </c>
      <c r="C10" s="16"/>
      <c r="D10" s="30">
        <v>49659</v>
      </c>
      <c r="E10" s="30">
        <f>50912</f>
        <v>50912</v>
      </c>
      <c r="F10" s="75">
        <f>E10-D10</f>
        <v>1253</v>
      </c>
    </row>
    <row r="11" spans="1:6" ht="12.75">
      <c r="A11" s="3"/>
      <c r="B11" s="14"/>
      <c r="C11" s="16"/>
      <c r="D11" s="21"/>
      <c r="E11" s="30"/>
      <c r="F11" s="75"/>
    </row>
    <row r="12" spans="1:6" ht="12.75">
      <c r="A12" s="8"/>
      <c r="B12" s="16" t="s">
        <v>10</v>
      </c>
      <c r="C12" s="14"/>
      <c r="D12" s="30">
        <v>68292</v>
      </c>
      <c r="E12" s="30">
        <f>73537</f>
        <v>73537</v>
      </c>
      <c r="F12" s="75">
        <f>E12-D12</f>
        <v>5245</v>
      </c>
    </row>
    <row r="13" spans="1:6" ht="12.75">
      <c r="A13" s="8"/>
      <c r="B13" s="9"/>
      <c r="C13" s="14"/>
      <c r="D13" s="21"/>
      <c r="E13" s="30"/>
      <c r="F13" s="75"/>
    </row>
    <row r="14" spans="1:6" ht="12.75">
      <c r="A14" s="8"/>
      <c r="B14" s="16" t="s">
        <v>4</v>
      </c>
      <c r="C14" s="14"/>
      <c r="D14" s="21">
        <v>8947</v>
      </c>
      <c r="E14" s="30">
        <v>7871</v>
      </c>
      <c r="F14" s="75">
        <f>E14-D14</f>
        <v>-1076</v>
      </c>
    </row>
    <row r="15" spans="1:6" ht="12.75">
      <c r="A15" s="8"/>
      <c r="B15" s="9"/>
      <c r="C15" s="14"/>
      <c r="D15" s="31"/>
      <c r="E15" s="41"/>
      <c r="F15" s="75"/>
    </row>
    <row r="16" spans="1:6" ht="12.75">
      <c r="A16" s="8"/>
      <c r="B16" s="16" t="s">
        <v>5</v>
      </c>
      <c r="C16" s="14"/>
      <c r="D16" s="21">
        <v>15150</v>
      </c>
      <c r="E16" s="30">
        <f>15671</f>
        <v>15671</v>
      </c>
      <c r="F16" s="75">
        <f>E16-D16</f>
        <v>521</v>
      </c>
    </row>
    <row r="17" spans="1:6" ht="12.75">
      <c r="A17" s="8"/>
      <c r="B17" s="14"/>
      <c r="C17" s="16"/>
      <c r="D17" s="21"/>
      <c r="E17" s="30"/>
      <c r="F17" s="75"/>
    </row>
    <row r="18" spans="1:6" ht="12.75">
      <c r="A18" s="8"/>
      <c r="B18" s="14" t="s">
        <v>6</v>
      </c>
      <c r="C18" s="16"/>
      <c r="D18" s="21">
        <v>28215</v>
      </c>
      <c r="E18" s="30">
        <v>28836</v>
      </c>
      <c r="F18" s="75">
        <f>E18-D18</f>
        <v>621</v>
      </c>
    </row>
    <row r="19" spans="1:6" ht="12.75">
      <c r="A19" s="3"/>
      <c r="B19" s="14"/>
      <c r="C19" s="16"/>
      <c r="D19" s="21"/>
      <c r="E19" s="30"/>
      <c r="F19" s="75"/>
    </row>
    <row r="20" spans="1:6" ht="12.75">
      <c r="A20" s="8"/>
      <c r="B20" s="16" t="s">
        <v>7</v>
      </c>
      <c r="C20" s="14"/>
      <c r="D20" s="21">
        <v>22412</v>
      </c>
      <c r="E20" s="30">
        <v>24451</v>
      </c>
      <c r="F20" s="75">
        <f>E20-D20</f>
        <v>2039</v>
      </c>
    </row>
    <row r="21" spans="1:6" ht="12.75">
      <c r="A21" s="4"/>
      <c r="B21" s="16"/>
      <c r="C21" s="14"/>
      <c r="D21" s="21"/>
      <c r="E21" s="30"/>
      <c r="F21" s="75"/>
    </row>
    <row r="22" spans="1:6" ht="12.75">
      <c r="A22" s="8"/>
      <c r="B22" s="16" t="s">
        <v>8</v>
      </c>
      <c r="C22" s="14"/>
      <c r="D22" s="21">
        <v>21883</v>
      </c>
      <c r="E22" s="30">
        <v>21557</v>
      </c>
      <c r="F22" s="75">
        <f>E22-D22</f>
        <v>-326</v>
      </c>
    </row>
    <row r="23" spans="1:6" ht="12.75">
      <c r="A23" s="8"/>
      <c r="B23" s="16"/>
      <c r="C23" s="14"/>
      <c r="D23" s="21"/>
      <c r="E23" s="30"/>
      <c r="F23" s="75"/>
    </row>
    <row r="24" spans="1:6" ht="12.75">
      <c r="A24" s="3"/>
      <c r="B24" s="14"/>
      <c r="C24" s="16"/>
      <c r="D24" s="32">
        <f>SUM(D8:D23)</f>
        <v>226634</v>
      </c>
      <c r="E24" s="42">
        <f>SUM(E8:E23)</f>
        <v>235298</v>
      </c>
      <c r="F24" s="76">
        <f>E24-D24</f>
        <v>8664</v>
      </c>
    </row>
    <row r="25" spans="1:6" ht="12.75">
      <c r="A25" s="8"/>
      <c r="B25" s="17" t="s">
        <v>9</v>
      </c>
      <c r="C25" s="22"/>
      <c r="D25" s="21"/>
      <c r="E25" s="30"/>
      <c r="F25" s="77"/>
    </row>
    <row r="26" spans="1:6" ht="12.75">
      <c r="A26" s="6"/>
      <c r="B26" s="17"/>
      <c r="C26" s="22"/>
      <c r="D26" s="21"/>
      <c r="E26" s="30"/>
      <c r="F26" s="77"/>
    </row>
    <row r="27" spans="1:6" ht="12.75">
      <c r="A27" s="3"/>
      <c r="B27" s="14"/>
      <c r="C27" s="14" t="s">
        <v>34</v>
      </c>
      <c r="D27" s="29">
        <v>0</v>
      </c>
      <c r="E27" s="30">
        <v>4196</v>
      </c>
      <c r="F27" s="77"/>
    </row>
    <row r="28" spans="1:6" ht="12.75">
      <c r="A28" s="3"/>
      <c r="B28" s="14"/>
      <c r="C28" s="14"/>
      <c r="D28" s="29"/>
      <c r="E28" s="30"/>
      <c r="F28" s="77"/>
    </row>
    <row r="29" spans="1:6" ht="12.75">
      <c r="A29" s="3"/>
      <c r="B29" s="14"/>
      <c r="C29" s="14" t="s">
        <v>30</v>
      </c>
      <c r="D29" s="29">
        <v>0</v>
      </c>
      <c r="E29" s="30">
        <v>2590</v>
      </c>
      <c r="F29" s="77"/>
    </row>
    <row r="30" spans="1:6" ht="12.75">
      <c r="A30" s="3"/>
      <c r="B30" s="14"/>
      <c r="C30" s="14"/>
      <c r="D30" s="29"/>
      <c r="E30" s="30"/>
      <c r="F30" s="77"/>
    </row>
    <row r="31" spans="1:6" ht="12.75">
      <c r="A31" s="3"/>
      <c r="B31" s="14"/>
      <c r="C31" s="18" t="s">
        <v>13</v>
      </c>
      <c r="D31" s="21">
        <v>2527</v>
      </c>
      <c r="E31" s="30">
        <v>2467</v>
      </c>
      <c r="F31" s="77"/>
    </row>
    <row r="32" spans="1:6" ht="12.75">
      <c r="A32" s="3"/>
      <c r="B32" s="14"/>
      <c r="C32" s="18"/>
      <c r="D32" s="21"/>
      <c r="E32" s="30"/>
      <c r="F32" s="77"/>
    </row>
    <row r="33" spans="1:6" ht="12.75">
      <c r="A33" s="3"/>
      <c r="B33" s="14"/>
      <c r="C33" s="18" t="s">
        <v>44</v>
      </c>
      <c r="D33" s="21">
        <v>380</v>
      </c>
      <c r="E33" s="30">
        <v>1022</v>
      </c>
      <c r="F33" s="77"/>
    </row>
    <row r="34" spans="1:6" ht="12.75">
      <c r="A34" s="3"/>
      <c r="B34" s="14"/>
      <c r="C34" s="18"/>
      <c r="D34" s="21"/>
      <c r="E34" s="30"/>
      <c r="F34" s="77"/>
    </row>
    <row r="35" spans="1:6" ht="12.75">
      <c r="A35" s="3"/>
      <c r="B35" s="14"/>
      <c r="C35" s="18" t="s">
        <v>14</v>
      </c>
      <c r="D35" s="21">
        <v>0</v>
      </c>
      <c r="E35" s="30">
        <f>49+136+154</f>
        <v>339</v>
      </c>
      <c r="F35" s="77"/>
    </row>
    <row r="36" spans="1:6" ht="12.75">
      <c r="A36" s="3"/>
      <c r="B36" s="14"/>
      <c r="C36" s="18"/>
      <c r="D36" s="21"/>
      <c r="E36" s="30"/>
      <c r="F36" s="77"/>
    </row>
    <row r="37" spans="1:6" ht="12.75">
      <c r="A37" s="5"/>
      <c r="B37" s="14"/>
      <c r="C37" s="28" t="s">
        <v>23</v>
      </c>
      <c r="D37" s="21">
        <v>1136</v>
      </c>
      <c r="E37" s="30">
        <v>0</v>
      </c>
      <c r="F37" s="77"/>
    </row>
    <row r="38" spans="1:6" ht="12.75">
      <c r="A38" s="5"/>
      <c r="B38" s="14"/>
      <c r="C38" s="28"/>
      <c r="D38" s="21"/>
      <c r="E38" s="30"/>
      <c r="F38" s="77"/>
    </row>
    <row r="39" spans="1:6" ht="12.75">
      <c r="A39" s="3"/>
      <c r="B39" s="17"/>
      <c r="C39" s="22" t="s">
        <v>21</v>
      </c>
      <c r="D39" s="21">
        <f>-100-368</f>
        <v>-468</v>
      </c>
      <c r="E39" s="40">
        <f>-348-100+239</f>
        <v>-209</v>
      </c>
      <c r="F39" s="77"/>
    </row>
    <row r="40" spans="1:6" ht="12.75">
      <c r="A40" s="3"/>
      <c r="B40" s="17"/>
      <c r="C40" s="22"/>
      <c r="D40" s="21"/>
      <c r="E40" s="40"/>
      <c r="F40" s="77"/>
    </row>
    <row r="41" spans="1:6" ht="12.75">
      <c r="A41" s="3"/>
      <c r="B41" s="18"/>
      <c r="C41" s="23" t="s">
        <v>15</v>
      </c>
      <c r="D41" s="21">
        <v>-1250</v>
      </c>
      <c r="E41" s="30">
        <v>-1250</v>
      </c>
      <c r="F41" s="77"/>
    </row>
    <row r="42" spans="1:6" ht="12.75">
      <c r="A42" s="3"/>
      <c r="B42" s="18"/>
      <c r="C42" s="23"/>
      <c r="D42" s="21"/>
      <c r="E42" s="30"/>
      <c r="F42" s="77"/>
    </row>
    <row r="43" spans="1:6" ht="25.5">
      <c r="A43" s="3"/>
      <c r="B43" s="14"/>
      <c r="C43" s="28" t="s">
        <v>18</v>
      </c>
      <c r="D43" s="21">
        <f>100-1011-2255-380-325-432-600-114</f>
        <v>-5017</v>
      </c>
      <c r="E43" s="30">
        <v>-2286</v>
      </c>
      <c r="F43" s="77"/>
    </row>
    <row r="44" spans="1:6" ht="12.75">
      <c r="A44" s="3"/>
      <c r="B44" s="14"/>
      <c r="C44" s="28"/>
      <c r="D44" s="21"/>
      <c r="E44" s="30"/>
      <c r="F44" s="77"/>
    </row>
    <row r="45" spans="1:6" ht="12.75">
      <c r="A45" s="3"/>
      <c r="B45" s="14"/>
      <c r="C45" s="28" t="s">
        <v>19</v>
      </c>
      <c r="D45" s="21">
        <f>-2403-197-1761</f>
        <v>-4361</v>
      </c>
      <c r="E45" s="30">
        <v>-2655</v>
      </c>
      <c r="F45" s="77"/>
    </row>
    <row r="46" spans="1:6" ht="12.75">
      <c r="A46" s="3"/>
      <c r="B46" s="14"/>
      <c r="C46" s="28"/>
      <c r="D46" s="21"/>
      <c r="E46" s="30"/>
      <c r="F46" s="77"/>
    </row>
    <row r="47" spans="1:6" ht="37.5" customHeight="1">
      <c r="A47" s="3"/>
      <c r="B47" s="14"/>
      <c r="C47" s="66" t="s">
        <v>35</v>
      </c>
      <c r="D47" s="29">
        <v>0</v>
      </c>
      <c r="E47" s="30">
        <v>-3473</v>
      </c>
      <c r="F47" s="77"/>
    </row>
    <row r="48" spans="1:6" ht="12.75">
      <c r="A48" s="3"/>
      <c r="B48" s="14"/>
      <c r="C48" s="66"/>
      <c r="D48" s="29"/>
      <c r="E48" s="30"/>
      <c r="F48" s="77"/>
    </row>
    <row r="49" spans="1:6" ht="12.75">
      <c r="A49" s="3"/>
      <c r="B49" s="14"/>
      <c r="C49" s="14" t="s">
        <v>12</v>
      </c>
      <c r="D49" s="29">
        <v>-18490</v>
      </c>
      <c r="E49" s="30">
        <v>-18490</v>
      </c>
      <c r="F49" s="77"/>
    </row>
    <row r="50" spans="1:6" ht="12.75">
      <c r="A50" s="3"/>
      <c r="B50" s="14"/>
      <c r="C50" s="23"/>
      <c r="D50" s="29"/>
      <c r="E50" s="30"/>
      <c r="F50" s="77"/>
    </row>
    <row r="51" spans="1:6" ht="12.75">
      <c r="A51" s="3"/>
      <c r="B51" s="14"/>
      <c r="C51" s="16"/>
      <c r="D51" s="32">
        <f>SUM(D26:D50)</f>
        <v>-25543</v>
      </c>
      <c r="E51" s="32">
        <f>SUM(E26:E50)</f>
        <v>-17749</v>
      </c>
      <c r="F51" s="77"/>
    </row>
    <row r="52" spans="1:6" ht="12.75">
      <c r="A52" s="3"/>
      <c r="B52" s="14"/>
      <c r="C52" s="16"/>
      <c r="D52" s="21"/>
      <c r="E52" s="30"/>
      <c r="F52" s="77"/>
    </row>
    <row r="53" spans="1:6" ht="12.75">
      <c r="A53" s="3"/>
      <c r="B53" s="13" t="s">
        <v>16</v>
      </c>
      <c r="C53" s="9"/>
      <c r="D53" s="29">
        <f>-1726-1136</f>
        <v>-2862</v>
      </c>
      <c r="E53" s="30">
        <v>-4397</v>
      </c>
      <c r="F53" s="77"/>
    </row>
    <row r="54" spans="1:6" ht="12.75">
      <c r="A54" s="8"/>
      <c r="B54" s="14"/>
      <c r="C54" s="16"/>
      <c r="D54" s="21"/>
      <c r="E54" s="40"/>
      <c r="F54" s="77"/>
    </row>
    <row r="55" spans="1:6" ht="13.5" thickBot="1">
      <c r="A55" s="65"/>
      <c r="B55" s="19" t="s">
        <v>17</v>
      </c>
      <c r="C55" s="19"/>
      <c r="D55" s="33">
        <f>SUM(D53,D51,D24)</f>
        <v>198229</v>
      </c>
      <c r="E55" s="33">
        <f>SUM(E53,E51,E24)</f>
        <v>213152</v>
      </c>
      <c r="F55" s="78"/>
    </row>
    <row r="56" spans="2:7" ht="12.75">
      <c r="B56" s="43"/>
      <c r="C56" s="43"/>
      <c r="D56" s="7"/>
      <c r="E56" s="44"/>
      <c r="F56" s="44"/>
      <c r="G56" s="45"/>
    </row>
    <row r="57" spans="1:7" ht="12.75">
      <c r="A57" s="46" t="s">
        <v>25</v>
      </c>
      <c r="B57" s="43"/>
      <c r="C57" s="43"/>
      <c r="D57" s="7"/>
      <c r="E57" s="44"/>
      <c r="F57" s="44"/>
      <c r="G57" s="45"/>
    </row>
    <row r="58" spans="1:7" ht="12.75">
      <c r="A58" s="46"/>
      <c r="B58" s="43"/>
      <c r="C58" s="43"/>
      <c r="D58" s="7"/>
      <c r="E58" s="44"/>
      <c r="F58" s="44"/>
      <c r="G58" s="45"/>
    </row>
    <row r="59" spans="2:7" ht="13.5" thickBot="1">
      <c r="B59" s="43"/>
      <c r="C59" s="43"/>
      <c r="D59" s="7"/>
      <c r="E59" s="44"/>
      <c r="F59" s="44"/>
      <c r="G59" s="45"/>
    </row>
    <row r="60" spans="1:7" ht="12.75">
      <c r="A60" s="82" t="s">
        <v>37</v>
      </c>
      <c r="B60" s="83"/>
      <c r="C60" s="83"/>
      <c r="D60" s="83"/>
      <c r="E60" s="83"/>
      <c r="F60" s="83"/>
      <c r="G60" s="45"/>
    </row>
    <row r="61" spans="1:7" ht="12.75">
      <c r="A61" s="47"/>
      <c r="B61" s="48"/>
      <c r="C61" s="48"/>
      <c r="D61" s="48"/>
      <c r="E61" s="49"/>
      <c r="F61" s="49"/>
      <c r="G61" s="45"/>
    </row>
    <row r="62" spans="1:6" ht="12.75">
      <c r="A62" s="8"/>
      <c r="B62" s="9"/>
      <c r="C62" s="20"/>
      <c r="D62" s="9"/>
      <c r="E62" s="50" t="s">
        <v>2</v>
      </c>
      <c r="F62" s="50" t="s">
        <v>2</v>
      </c>
    </row>
    <row r="63" spans="1:6" ht="12.75">
      <c r="A63" s="8"/>
      <c r="B63" s="9"/>
      <c r="C63" s="20"/>
      <c r="D63" s="9"/>
      <c r="E63" s="51"/>
      <c r="F63" s="51"/>
    </row>
    <row r="64" spans="1:6" ht="12.75">
      <c r="A64" s="8"/>
      <c r="B64" s="12" t="s">
        <v>38</v>
      </c>
      <c r="C64" s="9"/>
      <c r="D64" s="9"/>
      <c r="E64" s="30"/>
      <c r="F64" s="52">
        <v>198229</v>
      </c>
    </row>
    <row r="65" spans="1:6" ht="12.75">
      <c r="A65" s="8"/>
      <c r="B65" s="12"/>
      <c r="C65" s="9"/>
      <c r="D65" s="9"/>
      <c r="E65" s="30"/>
      <c r="F65" s="52"/>
    </row>
    <row r="66" spans="1:6" ht="12.75">
      <c r="A66" s="8"/>
      <c r="B66" s="20" t="s">
        <v>39</v>
      </c>
      <c r="C66" s="9"/>
      <c r="D66" s="9"/>
      <c r="E66" s="30"/>
      <c r="F66" s="52"/>
    </row>
    <row r="67" spans="1:6" ht="12.75">
      <c r="A67" s="8"/>
      <c r="B67" s="20"/>
      <c r="C67" s="9" t="s">
        <v>40</v>
      </c>
      <c r="D67" s="9"/>
      <c r="E67" s="30">
        <v>560</v>
      </c>
      <c r="F67" s="30"/>
    </row>
    <row r="68" spans="1:6" ht="12.75">
      <c r="A68" s="8"/>
      <c r="B68" s="9"/>
      <c r="C68" s="20" t="s">
        <v>41</v>
      </c>
      <c r="D68" s="9"/>
      <c r="E68" s="30">
        <v>979</v>
      </c>
      <c r="F68" s="52"/>
    </row>
    <row r="69" spans="1:6" ht="12.75">
      <c r="A69" s="8"/>
      <c r="B69" s="9"/>
      <c r="C69" s="20"/>
      <c r="D69" s="9"/>
      <c r="E69" s="30"/>
      <c r="F69" s="52"/>
    </row>
    <row r="70" spans="1:6" ht="12.75">
      <c r="A70" s="8"/>
      <c r="B70" s="9" t="s">
        <v>42</v>
      </c>
      <c r="C70" s="20"/>
      <c r="D70" s="9"/>
      <c r="E70" s="30">
        <v>5094</v>
      </c>
      <c r="F70" s="52"/>
    </row>
    <row r="71" spans="1:6" ht="12.75">
      <c r="A71" s="8"/>
      <c r="B71" s="9"/>
      <c r="C71" s="20"/>
      <c r="D71" s="9"/>
      <c r="E71" s="55"/>
      <c r="F71" s="30">
        <f>SUM(E67:E70)</f>
        <v>6633</v>
      </c>
    </row>
    <row r="72" spans="1:6" ht="12.75">
      <c r="A72" s="8"/>
      <c r="B72" s="12" t="s">
        <v>43</v>
      </c>
      <c r="C72" s="20"/>
      <c r="D72" s="9"/>
      <c r="E72" s="30"/>
      <c r="F72" s="67">
        <f>SUM(F64:F71)</f>
        <v>204862</v>
      </c>
    </row>
    <row r="73" spans="1:6" ht="12.75">
      <c r="A73" s="8"/>
      <c r="B73" s="12"/>
      <c r="C73" s="9"/>
      <c r="D73" s="9"/>
      <c r="E73" s="30"/>
      <c r="F73" s="30"/>
    </row>
    <row r="74" spans="1:6" ht="12.75">
      <c r="A74" s="8"/>
      <c r="B74" s="12" t="s">
        <v>26</v>
      </c>
      <c r="C74" s="9"/>
      <c r="D74" s="9"/>
      <c r="E74" s="30"/>
      <c r="F74" s="30"/>
    </row>
    <row r="75" spans="1:6" ht="12.75">
      <c r="A75" s="8"/>
      <c r="C75" s="54" t="s">
        <v>27</v>
      </c>
      <c r="D75" s="34"/>
      <c r="E75" s="30">
        <v>3125</v>
      </c>
      <c r="F75" s="30"/>
    </row>
    <row r="76" spans="1:6" ht="12.75">
      <c r="A76" s="8"/>
      <c r="C76" s="54" t="s">
        <v>28</v>
      </c>
      <c r="D76" s="34"/>
      <c r="E76" s="30">
        <v>4319</v>
      </c>
      <c r="F76" s="30"/>
    </row>
    <row r="77" spans="1:6" ht="12.75">
      <c r="A77" s="8"/>
      <c r="C77" s="54" t="s">
        <v>29</v>
      </c>
      <c r="D77" s="34"/>
      <c r="E77" s="30">
        <v>900</v>
      </c>
      <c r="F77" s="30"/>
    </row>
    <row r="78" spans="1:6" ht="12.75">
      <c r="A78" s="8"/>
      <c r="B78" s="9"/>
      <c r="C78" s="35"/>
      <c r="D78" s="34"/>
      <c r="E78" s="55"/>
      <c r="F78" s="30">
        <f>SUM(E75:E77)</f>
        <v>8344</v>
      </c>
    </row>
    <row r="79" spans="1:6" ht="12.75">
      <c r="A79" s="8"/>
      <c r="B79" s="12" t="s">
        <v>45</v>
      </c>
      <c r="C79" s="56"/>
      <c r="D79" s="34"/>
      <c r="E79" s="30"/>
      <c r="F79" s="30"/>
    </row>
    <row r="80" spans="1:6" ht="12.75">
      <c r="A80" s="8"/>
      <c r="B80" s="54"/>
      <c r="C80" s="68" t="s">
        <v>46</v>
      </c>
      <c r="D80" s="34"/>
      <c r="E80" s="30">
        <v>4196</v>
      </c>
      <c r="F80" s="30"/>
    </row>
    <row r="81" spans="1:6" ht="24.75" customHeight="1">
      <c r="A81" s="8"/>
      <c r="B81" s="54"/>
      <c r="C81" s="79" t="s">
        <v>47</v>
      </c>
      <c r="D81" s="80"/>
      <c r="E81" s="30">
        <v>100</v>
      </c>
      <c r="F81" s="30"/>
    </row>
    <row r="82" spans="1:6" ht="12.75">
      <c r="A82" s="8"/>
      <c r="B82" s="54"/>
      <c r="C82" t="s">
        <v>20</v>
      </c>
      <c r="D82" s="34"/>
      <c r="E82" s="30">
        <v>182</v>
      </c>
      <c r="F82" s="30"/>
    </row>
    <row r="83" spans="1:6" ht="12.75">
      <c r="A83" s="8"/>
      <c r="B83" s="54"/>
      <c r="D83" s="34"/>
      <c r="E83" s="55"/>
      <c r="F83" s="30">
        <f>SUM(E80:E82)</f>
        <v>4478</v>
      </c>
    </row>
    <row r="84" spans="1:6" ht="12.75">
      <c r="A84" s="8"/>
      <c r="B84" s="70" t="s">
        <v>48</v>
      </c>
      <c r="D84" s="34"/>
      <c r="E84" s="30"/>
      <c r="F84" s="30"/>
    </row>
    <row r="85" spans="1:6" ht="12.75">
      <c r="A85" s="8"/>
      <c r="B85" s="9"/>
      <c r="C85" s="58" t="s">
        <v>49</v>
      </c>
      <c r="D85" s="34"/>
      <c r="E85" s="30">
        <v>494</v>
      </c>
      <c r="F85" s="30"/>
    </row>
    <row r="86" spans="1:6" ht="12.75">
      <c r="A86" s="8"/>
      <c r="B86" s="9"/>
      <c r="C86" s="58" t="s">
        <v>50</v>
      </c>
      <c r="D86" s="34"/>
      <c r="E86" s="30">
        <v>1076</v>
      </c>
      <c r="F86" s="30"/>
    </row>
    <row r="87" spans="1:6" ht="12.75">
      <c r="A87" s="8"/>
      <c r="B87" s="9"/>
      <c r="C87" s="58" t="s">
        <v>51</v>
      </c>
      <c r="D87" s="34"/>
      <c r="E87" s="30">
        <v>250</v>
      </c>
      <c r="F87" s="30"/>
    </row>
    <row r="88" spans="1:6" ht="25.5">
      <c r="A88" s="8"/>
      <c r="B88" s="54"/>
      <c r="C88" s="69" t="s">
        <v>52</v>
      </c>
      <c r="D88" s="34"/>
      <c r="E88" s="30">
        <v>250</v>
      </c>
      <c r="F88" s="30"/>
    </row>
    <row r="89" spans="1:6" ht="12.75">
      <c r="A89" s="8"/>
      <c r="B89" s="9"/>
      <c r="C89" s="58" t="s">
        <v>20</v>
      </c>
      <c r="D89" s="34"/>
      <c r="E89" s="30">
        <v>25</v>
      </c>
      <c r="F89" s="30"/>
    </row>
    <row r="90" spans="1:6" ht="12.75">
      <c r="A90" s="8"/>
      <c r="B90" s="9"/>
      <c r="C90" s="57"/>
      <c r="D90" s="34"/>
      <c r="E90" s="55"/>
      <c r="F90" s="30">
        <f>SUM(E85:E89)</f>
        <v>2095</v>
      </c>
    </row>
    <row r="91" spans="1:6" ht="12.75">
      <c r="A91" s="8"/>
      <c r="B91" s="12" t="s">
        <v>53</v>
      </c>
      <c r="C91" s="57"/>
      <c r="D91" s="34"/>
      <c r="E91" s="30"/>
      <c r="F91" s="30"/>
    </row>
    <row r="92" spans="1:6" ht="12.75">
      <c r="A92" s="8"/>
      <c r="B92" s="9"/>
      <c r="C92" s="58" t="s">
        <v>54</v>
      </c>
      <c r="D92" s="34"/>
      <c r="E92" s="30">
        <v>4000</v>
      </c>
      <c r="F92" s="30"/>
    </row>
    <row r="93" spans="1:6" ht="12.75">
      <c r="A93" s="8"/>
      <c r="B93" s="54"/>
      <c r="C93" s="69" t="s">
        <v>55</v>
      </c>
      <c r="D93" s="34"/>
      <c r="E93" s="53">
        <v>136</v>
      </c>
      <c r="F93" s="30"/>
    </row>
    <row r="94" spans="1:6" ht="12.75">
      <c r="A94" s="8"/>
      <c r="B94" s="9"/>
      <c r="C94" s="35"/>
      <c r="D94" s="34"/>
      <c r="E94" s="30"/>
      <c r="F94" s="30">
        <f>SUM(E92:E93)</f>
        <v>4136</v>
      </c>
    </row>
    <row r="95" spans="1:6" ht="12.75">
      <c r="A95" s="8"/>
      <c r="B95" s="12" t="s">
        <v>56</v>
      </c>
      <c r="C95" s="35"/>
      <c r="D95" s="34"/>
      <c r="E95" s="30"/>
      <c r="F95" s="30"/>
    </row>
    <row r="96" spans="1:6" ht="12.75">
      <c r="A96" s="8"/>
      <c r="B96" s="12"/>
      <c r="C96" s="20" t="s">
        <v>57</v>
      </c>
      <c r="D96" s="34"/>
      <c r="E96" s="30"/>
      <c r="F96" s="30">
        <v>-7149</v>
      </c>
    </row>
    <row r="97" spans="1:6" ht="12.75">
      <c r="A97" s="8"/>
      <c r="B97" s="59"/>
      <c r="C97" s="60"/>
      <c r="E97" s="30"/>
      <c r="F97" s="30"/>
    </row>
    <row r="98" spans="1:6" ht="12.75">
      <c r="A98" s="8"/>
      <c r="B98" s="12" t="s">
        <v>58</v>
      </c>
      <c r="C98" s="56"/>
      <c r="D98" s="34"/>
      <c r="E98" s="30"/>
      <c r="F98" s="30"/>
    </row>
    <row r="99" spans="1:6" ht="12.75">
      <c r="A99" s="8"/>
      <c r="B99" s="54"/>
      <c r="C99" s="69" t="s">
        <v>60</v>
      </c>
      <c r="D99" s="34"/>
      <c r="E99" s="30">
        <v>704</v>
      </c>
      <c r="F99" s="30"/>
    </row>
    <row r="100" spans="1:6" ht="12.75">
      <c r="A100" s="8"/>
      <c r="B100" s="12"/>
      <c r="C100" s="54" t="s">
        <v>31</v>
      </c>
      <c r="D100" s="34"/>
      <c r="E100" s="30">
        <v>500</v>
      </c>
      <c r="F100" s="30"/>
    </row>
    <row r="101" spans="1:6" ht="25.5">
      <c r="A101" s="8"/>
      <c r="B101" s="20"/>
      <c r="C101" s="34" t="s">
        <v>59</v>
      </c>
      <c r="D101" s="34"/>
      <c r="E101" s="30">
        <v>-421</v>
      </c>
      <c r="F101" s="30"/>
    </row>
    <row r="102" spans="1:6" ht="12.75">
      <c r="A102" s="8"/>
      <c r="C102" s="34"/>
      <c r="D102" s="34"/>
      <c r="E102" s="55"/>
      <c r="F102" s="30">
        <f>SUM(E99:E101)</f>
        <v>783</v>
      </c>
    </row>
    <row r="103" spans="1:6" ht="12.75">
      <c r="A103" s="8"/>
      <c r="B103" s="12" t="s">
        <v>32</v>
      </c>
      <c r="C103" s="34"/>
      <c r="D103" s="34"/>
      <c r="E103" s="30"/>
      <c r="F103" s="30"/>
    </row>
    <row r="104" spans="1:6" ht="12.75" customHeight="1">
      <c r="A104" s="8"/>
      <c r="C104" s="54" t="s">
        <v>33</v>
      </c>
      <c r="E104" s="30"/>
      <c r="F104" s="30">
        <v>-4397</v>
      </c>
    </row>
    <row r="105" spans="1:6" ht="12.75">
      <c r="A105" s="8"/>
      <c r="B105" s="9"/>
      <c r="C105" s="20"/>
      <c r="D105" s="9"/>
      <c r="E105" s="30"/>
      <c r="F105" s="30"/>
    </row>
    <row r="106" spans="1:6" ht="13.5" thickBot="1">
      <c r="A106" s="10"/>
      <c r="B106" s="15"/>
      <c r="C106" s="11"/>
      <c r="D106" s="11"/>
      <c r="E106" s="61"/>
      <c r="F106" s="62">
        <f>SUM(F72:F105)</f>
        <v>213152</v>
      </c>
    </row>
    <row r="107" spans="3:7" ht="12.75">
      <c r="C107" s="45"/>
      <c r="D107" s="45"/>
      <c r="E107" s="63"/>
      <c r="F107" s="63"/>
      <c r="G107" s="45"/>
    </row>
  </sheetData>
  <mergeCells count="5">
    <mergeCell ref="C81:D81"/>
    <mergeCell ref="A1:F1"/>
    <mergeCell ref="A3:F3"/>
    <mergeCell ref="A60:F60"/>
    <mergeCell ref="A5:C5"/>
  </mergeCells>
  <printOptions horizontalCentered="1"/>
  <pageMargins left="0.7874015748031497" right="0.7874015748031497" top="0.984251968503937" bottom="0.91" header="0.5118110236220472" footer="0.5118110236220472"/>
  <pageSetup horizontalDpi="600" verticalDpi="600" orientation="portrait" paperSize="9" scale="90" r:id="rId1"/>
  <headerFooter alignWithMargins="0">
    <oddHeader>&amp;R&amp;"Arial,Bold Italic"&amp;12&amp;UAppendix 7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csecvjoseph</cp:lastModifiedBy>
  <cp:lastPrinted>2008-02-02T11:36:23Z</cp:lastPrinted>
  <dcterms:created xsi:type="dcterms:W3CDTF">2005-01-28T13:21:07Z</dcterms:created>
  <dcterms:modified xsi:type="dcterms:W3CDTF">2008-02-13T09:53:53Z</dcterms:modified>
  <cp:category/>
  <cp:version/>
  <cp:contentType/>
  <cp:contentStatus/>
</cp:coreProperties>
</file>