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<sst xmlns="http://schemas.openxmlformats.org/spreadsheetml/2006/main" count="119" uniqueCount="73">
  <si>
    <t>2001/02</t>
  </si>
  <si>
    <t>2002/03</t>
  </si>
  <si>
    <t>2003/04</t>
  </si>
  <si>
    <t>Target</t>
  </si>
  <si>
    <t>PI No.</t>
  </si>
  <si>
    <t>Description</t>
  </si>
  <si>
    <t>Measure</t>
  </si>
  <si>
    <t>Year 1</t>
  </si>
  <si>
    <t>Year 2</t>
  </si>
  <si>
    <t>Year 3</t>
  </si>
  <si>
    <t>CORPORATE HEALTH</t>
  </si>
  <si>
    <t>Invoices paid on time</t>
  </si>
  <si>
    <t>%</t>
  </si>
  <si>
    <t>Electronic service delivery</t>
  </si>
  <si>
    <t>EDUCATION</t>
  </si>
  <si>
    <t>3yr olds in Early Years Dev Plan</t>
  </si>
  <si>
    <t>34b</t>
  </si>
  <si>
    <t>Avge GCSE point score</t>
  </si>
  <si>
    <t>Avge score</t>
  </si>
  <si>
    <t>Pupils 5 or more GCSEs A*-C</t>
  </si>
  <si>
    <t>43a</t>
  </si>
  <si>
    <t>SENs in 18 wks w/out exceptns</t>
  </si>
  <si>
    <t>181b</t>
  </si>
  <si>
    <t>SOCIAL SERVICES</t>
  </si>
  <si>
    <t>Children with 3+ placements</t>
  </si>
  <si>
    <t>Children leaving care w GCSEs</t>
  </si>
  <si>
    <t>Elderly helped to live at home</t>
  </si>
  <si>
    <t>No</t>
  </si>
  <si>
    <t>Needs statements</t>
  </si>
  <si>
    <t xml:space="preserve"> </t>
  </si>
  <si>
    <t>HOUSING</t>
  </si>
  <si>
    <t>Average relet time</t>
  </si>
  <si>
    <t>days</t>
  </si>
  <si>
    <t>ENVIRONMENT</t>
  </si>
  <si>
    <t>Missed bins</t>
  </si>
  <si>
    <t>147</t>
  </si>
  <si>
    <t>OTHER</t>
  </si>
  <si>
    <t>Council tax collected</t>
  </si>
  <si>
    <t>78a</t>
  </si>
  <si>
    <t>Processing new benefit claims</t>
  </si>
  <si>
    <t>Visits to libraries</t>
  </si>
  <si>
    <t>2.92</t>
  </si>
  <si>
    <t>126a</t>
  </si>
  <si>
    <t>Burglaries</t>
  </si>
  <si>
    <t>128a</t>
  </si>
  <si>
    <t>Vehicle crimes</t>
  </si>
  <si>
    <t>Pedestrian crossings with facilities for disabled</t>
  </si>
  <si>
    <t>59%</t>
  </si>
  <si>
    <t>170b</t>
  </si>
  <si>
    <t>Visits to museums</t>
  </si>
  <si>
    <t>Footpaths easy to use</t>
  </si>
  <si>
    <t>PSA T4</t>
  </si>
  <si>
    <t>Young people participating in sport</t>
  </si>
  <si>
    <t>56.3%</t>
  </si>
  <si>
    <t>Days sick per member of staff</t>
  </si>
  <si>
    <t>Improve-</t>
  </si>
  <si>
    <t>ment is</t>
  </si>
  <si>
    <t>shown</t>
  </si>
  <si>
    <t>as</t>
  </si>
  <si>
    <t>Base</t>
  </si>
  <si>
    <t>Year</t>
  </si>
  <si>
    <t>2004/05</t>
  </si>
  <si>
    <t>Increase</t>
  </si>
  <si>
    <t>Decrease</t>
  </si>
  <si>
    <t>34a</t>
  </si>
  <si>
    <t>Primary schools &gt;25% surplus</t>
  </si>
  <si>
    <t>Secondary schools &gt;25% surplus</t>
  </si>
  <si>
    <t>14-yr olds Level 5 + in KS3 Maths</t>
  </si>
  <si>
    <t>Checks</t>
  </si>
  <si>
    <t>Cumulative change</t>
  </si>
  <si>
    <t>Increases</t>
  </si>
  <si>
    <t>Decreases</t>
  </si>
  <si>
    <t>s/be consistent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</si>
</sst>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0" fillId="0" borderId="0" xfId="0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0" fontId="0" fillId="0" borderId="7" xfId="0" applyBorder="1" applyAlignment="1">
      <alignment/>
    </xf>
    <xf numFmtId="10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0" fontId="2" fillId="3" borderId="0" xfId="19" applyNumberFormat="1" applyFont="1" applyFill="1" applyBorder="1" applyAlignment="1" applyProtection="1">
      <alignment wrapText="1"/>
      <protection/>
    </xf>
    <xf numFmtId="2" fontId="2" fillId="3" borderId="0" xfId="19" applyNumberFormat="1" applyFont="1" applyFill="1" applyBorder="1" applyAlignment="1" applyProtection="1">
      <alignment wrapText="1"/>
      <protection/>
    </xf>
    <xf numFmtId="164" fontId="2" fillId="3" borderId="0" xfId="0" applyNumberFormat="1" applyFont="1" applyFill="1" applyBorder="1" applyAlignment="1" applyProtection="1">
      <alignment wrapText="1"/>
      <protection/>
    </xf>
    <xf numFmtId="164" fontId="2" fillId="3" borderId="0" xfId="19" applyNumberFormat="1" applyFont="1" applyFill="1" applyBorder="1" applyAlignment="1" applyProtection="1">
      <alignment wrapText="1"/>
      <protection/>
    </xf>
    <xf numFmtId="164" fontId="2" fillId="3" borderId="0" xfId="15" applyNumberFormat="1" applyFont="1" applyFill="1" applyBorder="1" applyAlignment="1" applyProtection="1">
      <alignment wrapText="1"/>
      <protection/>
    </xf>
    <xf numFmtId="49" fontId="2" fillId="3" borderId="0" xfId="19" applyNumberFormat="1" applyFont="1" applyFill="1" applyBorder="1" applyAlignment="1" applyProtection="1">
      <alignment wrapText="1"/>
      <protection/>
    </xf>
    <xf numFmtId="49" fontId="2" fillId="3" borderId="0" xfId="0" applyNumberFormat="1" applyFont="1" applyFill="1" applyBorder="1" applyAlignment="1" applyProtection="1">
      <alignment wrapText="1"/>
      <protection/>
    </xf>
    <xf numFmtId="49" fontId="2" fillId="3" borderId="0" xfId="0" applyNumberFormat="1" applyFont="1" applyFill="1" applyBorder="1" applyAlignment="1" applyProtection="1">
      <alignment horizontal="right" wrapText="1"/>
      <protection/>
    </xf>
    <xf numFmtId="165" fontId="2" fillId="3" borderId="0" xfId="0" applyNumberFormat="1" applyFont="1" applyFill="1" applyBorder="1" applyAlignment="1" applyProtection="1">
      <alignment horizontal="left" wrapText="1"/>
      <protection/>
    </xf>
    <xf numFmtId="164" fontId="2" fillId="3" borderId="0" xfId="0" applyNumberFormat="1" applyFont="1" applyFill="1" applyBorder="1" applyAlignment="1" applyProtection="1">
      <alignment horizontal="right" wrapText="1"/>
      <protection/>
    </xf>
    <xf numFmtId="49" fontId="2" fillId="3" borderId="16" xfId="0" applyNumberFormat="1" applyFont="1" applyFill="1" applyBorder="1" applyAlignment="1" applyProtection="1">
      <alignment horizontal="right" wrapText="1"/>
      <protection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0" fontId="2" fillId="3" borderId="13" xfId="19" applyNumberFormat="1" applyFont="1" applyFill="1" applyBorder="1" applyAlignment="1" applyProtection="1">
      <alignment wrapText="1"/>
      <protection/>
    </xf>
    <xf numFmtId="2" fontId="2" fillId="3" borderId="13" xfId="19" applyNumberFormat="1" applyFont="1" applyFill="1" applyBorder="1" applyAlignment="1" applyProtection="1">
      <alignment wrapText="1"/>
      <protection/>
    </xf>
    <xf numFmtId="10" fontId="2" fillId="3" borderId="14" xfId="19" applyNumberFormat="1" applyFont="1" applyFill="1" applyBorder="1" applyAlignment="1" applyProtection="1">
      <alignment wrapText="1"/>
      <protection/>
    </xf>
    <xf numFmtId="0" fontId="1" fillId="2" borderId="1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5" fontId="2" fillId="3" borderId="13" xfId="19" applyNumberFormat="1" applyFont="1" applyFill="1" applyBorder="1" applyAlignment="1" applyProtection="1">
      <alignment wrapText="1"/>
      <protection/>
    </xf>
    <xf numFmtId="165" fontId="2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3">
      <selection activeCell="G37" sqref="G37"/>
    </sheetView>
  </sheetViews>
  <sheetFormatPr defaultColWidth="9.140625" defaultRowHeight="12.75"/>
  <cols>
    <col min="2" max="2" width="44.28125" style="0" bestFit="1" customWidth="1"/>
    <col min="3" max="3" width="12.57421875" style="0" customWidth="1"/>
    <col min="4" max="4" width="10.140625" style="0" bestFit="1" customWidth="1"/>
    <col min="5" max="5" width="8.421875" style="0" bestFit="1" customWidth="1"/>
    <col min="6" max="6" width="11.421875" style="0" bestFit="1" customWidth="1"/>
    <col min="8" max="8" width="11.421875" style="0" bestFit="1" customWidth="1"/>
    <col min="9" max="9" width="9.00390625" style="0" bestFit="1" customWidth="1"/>
    <col min="10" max="10" width="9.8515625" style="0" bestFit="1" customWidth="1"/>
  </cols>
  <sheetData>
    <row r="1" spans="1:10" ht="15">
      <c r="A1" s="1"/>
      <c r="B1" s="8"/>
      <c r="C1" s="18"/>
      <c r="D1" s="24" t="s">
        <v>55</v>
      </c>
      <c r="E1" s="30" t="s">
        <v>0</v>
      </c>
      <c r="F1" s="44" t="s">
        <v>1</v>
      </c>
      <c r="G1" s="44" t="s">
        <v>2</v>
      </c>
      <c r="H1" s="49" t="s">
        <v>61</v>
      </c>
      <c r="I1" s="7" t="s">
        <v>68</v>
      </c>
      <c r="J1" s="7"/>
    </row>
    <row r="2" spans="1:10" ht="15">
      <c r="A2" s="2"/>
      <c r="B2" s="9"/>
      <c r="C2" s="19"/>
      <c r="D2" s="25" t="s">
        <v>56</v>
      </c>
      <c r="E2" s="31"/>
      <c r="F2" s="45"/>
      <c r="G2" s="45"/>
      <c r="H2" s="50"/>
      <c r="I2" s="7" t="s">
        <v>69</v>
      </c>
      <c r="J2" s="7"/>
    </row>
    <row r="3" spans="1:10" ht="15">
      <c r="A3" s="2"/>
      <c r="B3" s="9"/>
      <c r="C3" s="19"/>
      <c r="D3" s="25" t="s">
        <v>57</v>
      </c>
      <c r="E3" s="31" t="s">
        <v>59</v>
      </c>
      <c r="F3" s="45" t="s">
        <v>3</v>
      </c>
      <c r="G3" s="45" t="s">
        <v>3</v>
      </c>
      <c r="H3" s="50" t="s">
        <v>3</v>
      </c>
      <c r="I3" s="7" t="s">
        <v>72</v>
      </c>
      <c r="J3" s="7"/>
    </row>
    <row r="4" spans="1:10" ht="15.75" thickBot="1">
      <c r="A4" s="3" t="s">
        <v>4</v>
      </c>
      <c r="B4" s="10" t="s">
        <v>5</v>
      </c>
      <c r="C4" s="51" t="s">
        <v>6</v>
      </c>
      <c r="D4" s="52" t="s">
        <v>58</v>
      </c>
      <c r="E4" s="53" t="s">
        <v>60</v>
      </c>
      <c r="F4" s="54" t="s">
        <v>7</v>
      </c>
      <c r="G4" s="54" t="s">
        <v>8</v>
      </c>
      <c r="H4" s="55" t="s">
        <v>9</v>
      </c>
      <c r="I4" t="s">
        <v>70</v>
      </c>
      <c r="J4" t="s">
        <v>71</v>
      </c>
    </row>
    <row r="5" spans="1:8" ht="15">
      <c r="A5" s="4"/>
      <c r="B5" s="11" t="s">
        <v>10</v>
      </c>
      <c r="C5" s="20"/>
      <c r="D5" s="26"/>
      <c r="E5" s="32"/>
      <c r="F5" s="26"/>
      <c r="G5" s="26"/>
      <c r="H5" s="14"/>
    </row>
    <row r="6" spans="1:9" ht="15">
      <c r="A6" s="5">
        <v>8</v>
      </c>
      <c r="B6" s="12" t="s">
        <v>11</v>
      </c>
      <c r="C6" s="21" t="s">
        <v>12</v>
      </c>
      <c r="D6" s="27" t="s">
        <v>62</v>
      </c>
      <c r="E6" s="33">
        <v>0.783</v>
      </c>
      <c r="F6" s="46">
        <f>E6*1.038</f>
        <v>0.8127540000000001</v>
      </c>
      <c r="G6" s="46">
        <f>F6*1.079</f>
        <v>0.8769615660000001</v>
      </c>
      <c r="H6" s="15">
        <f>G6*1.051</f>
        <v>0.921686605866</v>
      </c>
      <c r="I6">
        <f>((H6-E6)/E6*100)</f>
        <v>17.7122102</v>
      </c>
    </row>
    <row r="7" spans="1:10" ht="15">
      <c r="A7" s="5">
        <v>12</v>
      </c>
      <c r="B7" s="12" t="s">
        <v>54</v>
      </c>
      <c r="C7" s="21" t="s">
        <v>27</v>
      </c>
      <c r="D7" s="27" t="s">
        <v>63</v>
      </c>
      <c r="E7" s="34">
        <v>12.08</v>
      </c>
      <c r="F7" s="47">
        <f>((E7-(E7*0.038)))</f>
        <v>11.62096</v>
      </c>
      <c r="G7" s="47">
        <f>((F7-(F7*0.079)))</f>
        <v>10.70290416</v>
      </c>
      <c r="H7" s="16">
        <f>((G7-(G7*0.051)))</f>
        <v>10.15705604784</v>
      </c>
      <c r="J7">
        <f>((H7-E7)/E7*100)</f>
        <v>-15.918410200000006</v>
      </c>
    </row>
    <row r="8" spans="1:9" ht="15">
      <c r="A8" s="5">
        <v>157</v>
      </c>
      <c r="B8" s="12" t="s">
        <v>13</v>
      </c>
      <c r="C8" s="21" t="s">
        <v>12</v>
      </c>
      <c r="D8" s="27" t="s">
        <v>62</v>
      </c>
      <c r="E8" s="33">
        <v>0.246</v>
      </c>
      <c r="F8" s="46">
        <f aca="true" t="shared" si="0" ref="F8:F35">E8*1.038</f>
        <v>0.255348</v>
      </c>
      <c r="G8" s="46">
        <f aca="true" t="shared" si="1" ref="G8:G35">F8*1.079</f>
        <v>0.275520492</v>
      </c>
      <c r="H8" s="15">
        <f aca="true" t="shared" si="2" ref="H8:H35">G8*1.051</f>
        <v>0.28957203709199997</v>
      </c>
      <c r="I8">
        <f>((H8-E8)/E8*100)</f>
        <v>17.71221019999999</v>
      </c>
    </row>
    <row r="9" spans="1:8" ht="15">
      <c r="A9" s="5"/>
      <c r="B9" s="11" t="s">
        <v>14</v>
      </c>
      <c r="C9" s="21"/>
      <c r="D9" s="27"/>
      <c r="E9" s="35"/>
      <c r="F9" s="46"/>
      <c r="G9" s="46"/>
      <c r="H9" s="15"/>
    </row>
    <row r="10" spans="1:9" ht="15">
      <c r="A10" s="5">
        <v>30</v>
      </c>
      <c r="B10" s="12" t="s">
        <v>15</v>
      </c>
      <c r="C10" s="22" t="s">
        <v>12</v>
      </c>
      <c r="D10" s="27" t="s">
        <v>62</v>
      </c>
      <c r="E10" s="35">
        <v>0.775</v>
      </c>
      <c r="F10" s="46">
        <f t="shared" si="0"/>
        <v>0.80445</v>
      </c>
      <c r="G10" s="46">
        <f t="shared" si="1"/>
        <v>0.86800155</v>
      </c>
      <c r="H10" s="15">
        <f t="shared" si="2"/>
        <v>0.91226962905</v>
      </c>
      <c r="I10">
        <f>((H10-E10)/E10*100)</f>
        <v>17.71221019999999</v>
      </c>
    </row>
    <row r="11" spans="1:10" ht="15">
      <c r="A11" s="6" t="s">
        <v>64</v>
      </c>
      <c r="B11" s="12" t="s">
        <v>65</v>
      </c>
      <c r="C11" s="22" t="s">
        <v>12</v>
      </c>
      <c r="D11" s="27" t="s">
        <v>63</v>
      </c>
      <c r="E11" s="35">
        <v>0.2143</v>
      </c>
      <c r="F11" s="46">
        <f>((E11-(E11*0.038)))</f>
        <v>0.2061566</v>
      </c>
      <c r="G11" s="46">
        <f>((F11-(F11*0.079)))</f>
        <v>0.1898702286</v>
      </c>
      <c r="H11" s="15">
        <f>((G11-(G11*0.051)))</f>
        <v>0.1801868469414</v>
      </c>
      <c r="J11">
        <f>((H11-E11)/E11*100)</f>
        <v>-15.918410199999997</v>
      </c>
    </row>
    <row r="12" spans="1:10" ht="15">
      <c r="A12" s="6" t="s">
        <v>16</v>
      </c>
      <c r="B12" s="12" t="s">
        <v>66</v>
      </c>
      <c r="C12" s="22" t="s">
        <v>12</v>
      </c>
      <c r="D12" s="27" t="s">
        <v>63</v>
      </c>
      <c r="E12" s="35">
        <v>0.143</v>
      </c>
      <c r="F12" s="46">
        <f>((E12-(E12*0.038)))</f>
        <v>0.137566</v>
      </c>
      <c r="G12" s="46">
        <f>((F12-(F12*0.079)))</f>
        <v>0.126698286</v>
      </c>
      <c r="H12" s="15">
        <f>((G12-(G12*0.051)))</f>
        <v>0.12023667341399999</v>
      </c>
      <c r="J12">
        <f>((H12-E12)/E12*100)</f>
        <v>-15.9184102</v>
      </c>
    </row>
    <row r="13" spans="1:9" ht="15" customHeight="1">
      <c r="A13" s="5">
        <v>37</v>
      </c>
      <c r="B13" s="12" t="s">
        <v>17</v>
      </c>
      <c r="C13" s="22" t="s">
        <v>18</v>
      </c>
      <c r="D13" s="27" t="s">
        <v>62</v>
      </c>
      <c r="E13" s="35">
        <v>0.316</v>
      </c>
      <c r="F13" s="46">
        <f t="shared" si="0"/>
        <v>0.328008</v>
      </c>
      <c r="G13" s="46">
        <f t="shared" si="1"/>
        <v>0.353920632</v>
      </c>
      <c r="H13" s="15">
        <f t="shared" si="2"/>
        <v>0.37197058423199997</v>
      </c>
      <c r="I13">
        <f>((H13-E13)/E13*100)</f>
        <v>17.71221019999999</v>
      </c>
    </row>
    <row r="14" spans="1:9" ht="15">
      <c r="A14" s="5">
        <v>38</v>
      </c>
      <c r="B14" s="12" t="s">
        <v>19</v>
      </c>
      <c r="C14" s="22" t="s">
        <v>12</v>
      </c>
      <c r="D14" s="27" t="s">
        <v>62</v>
      </c>
      <c r="E14" s="35">
        <v>0.343</v>
      </c>
      <c r="F14" s="46">
        <f t="shared" si="0"/>
        <v>0.356034</v>
      </c>
      <c r="G14" s="46">
        <f t="shared" si="1"/>
        <v>0.38416068600000003</v>
      </c>
      <c r="H14" s="15">
        <f t="shared" si="2"/>
        <v>0.403752880986</v>
      </c>
      <c r="I14">
        <f>((H14-E14)/E14*100)</f>
        <v>17.712210199999987</v>
      </c>
    </row>
    <row r="15" spans="1:9" ht="15">
      <c r="A15" s="6" t="s">
        <v>20</v>
      </c>
      <c r="B15" s="12" t="s">
        <v>21</v>
      </c>
      <c r="C15" s="22" t="s">
        <v>12</v>
      </c>
      <c r="D15" s="27" t="s">
        <v>62</v>
      </c>
      <c r="E15" s="35">
        <v>0.615</v>
      </c>
      <c r="F15" s="46">
        <f t="shared" si="0"/>
        <v>0.63837</v>
      </c>
      <c r="G15" s="46">
        <f t="shared" si="1"/>
        <v>0.6888012299999999</v>
      </c>
      <c r="H15" s="15">
        <f t="shared" si="2"/>
        <v>0.7239300927299999</v>
      </c>
      <c r="I15">
        <f>((H15-E15)/E15*100)</f>
        <v>17.71221019999998</v>
      </c>
    </row>
    <row r="16" spans="1:9" ht="15">
      <c r="A16" s="6" t="s">
        <v>22</v>
      </c>
      <c r="B16" s="12" t="s">
        <v>67</v>
      </c>
      <c r="C16" s="22" t="s">
        <v>12</v>
      </c>
      <c r="D16" s="27" t="s">
        <v>62</v>
      </c>
      <c r="E16" s="35">
        <v>0.588</v>
      </c>
      <c r="F16" s="46">
        <f t="shared" si="0"/>
        <v>0.610344</v>
      </c>
      <c r="G16" s="46">
        <f t="shared" si="1"/>
        <v>0.658561176</v>
      </c>
      <c r="H16" s="15">
        <f t="shared" si="2"/>
        <v>0.692147795976</v>
      </c>
      <c r="I16">
        <f>((H16-E16)/E16*100)</f>
        <v>17.7122102</v>
      </c>
    </row>
    <row r="17" spans="1:8" ht="15">
      <c r="A17" s="5"/>
      <c r="B17" s="11" t="s">
        <v>23</v>
      </c>
      <c r="C17" s="22"/>
      <c r="D17" s="28"/>
      <c r="E17" s="35"/>
      <c r="F17" s="46"/>
      <c r="G17" s="46"/>
      <c r="H17" s="15"/>
    </row>
    <row r="18" spans="1:10" ht="15">
      <c r="A18" s="5">
        <v>49</v>
      </c>
      <c r="B18" s="12" t="s">
        <v>24</v>
      </c>
      <c r="C18" s="22" t="s">
        <v>12</v>
      </c>
      <c r="D18" s="27" t="s">
        <v>63</v>
      </c>
      <c r="E18" s="36">
        <v>0.117</v>
      </c>
      <c r="F18" s="46">
        <f>((E18-(E18*0.038)))</f>
        <v>0.112554</v>
      </c>
      <c r="G18" s="46">
        <f>((F18-(F18*0.079)))</f>
        <v>0.103662234</v>
      </c>
      <c r="H18" s="15">
        <f>((G18-(G18*0.051)))</f>
        <v>0.09837546006600001</v>
      </c>
      <c r="J18">
        <f>((H18-E18)/E18*100)</f>
        <v>-15.918410199999997</v>
      </c>
    </row>
    <row r="19" spans="1:9" ht="15">
      <c r="A19" s="5">
        <v>50</v>
      </c>
      <c r="B19" s="12" t="s">
        <v>25</v>
      </c>
      <c r="C19" s="22" t="s">
        <v>12</v>
      </c>
      <c r="D19" s="27" t="s">
        <v>62</v>
      </c>
      <c r="E19" s="37">
        <v>0.265</v>
      </c>
      <c r="F19" s="46">
        <f t="shared" si="0"/>
        <v>0.27507000000000004</v>
      </c>
      <c r="G19" s="46">
        <f t="shared" si="1"/>
        <v>0.29680053</v>
      </c>
      <c r="H19" s="15">
        <f t="shared" si="2"/>
        <v>0.31193735703</v>
      </c>
      <c r="I19">
        <f>((H19-E19)/E19*100)</f>
        <v>17.712210199999983</v>
      </c>
    </row>
    <row r="20" spans="1:9" ht="15">
      <c r="A20" s="5">
        <v>54</v>
      </c>
      <c r="B20" s="12" t="s">
        <v>26</v>
      </c>
      <c r="C20" s="22" t="s">
        <v>27</v>
      </c>
      <c r="D20" s="27" t="s">
        <v>62</v>
      </c>
      <c r="E20" s="38">
        <v>68.29</v>
      </c>
      <c r="F20" s="47">
        <f t="shared" si="0"/>
        <v>70.88502000000001</v>
      </c>
      <c r="G20" s="47">
        <f t="shared" si="1"/>
        <v>76.48493658000001</v>
      </c>
      <c r="H20" s="16">
        <f t="shared" si="2"/>
        <v>80.38566834558</v>
      </c>
      <c r="I20">
        <f>((H20-E20)/E20*100)</f>
        <v>17.71221019999999</v>
      </c>
    </row>
    <row r="21" spans="1:9" ht="15">
      <c r="A21" s="5">
        <v>58</v>
      </c>
      <c r="B21" s="12" t="s">
        <v>28</v>
      </c>
      <c r="C21" s="21" t="s">
        <v>12</v>
      </c>
      <c r="D21" s="27" t="s">
        <v>62</v>
      </c>
      <c r="E21" s="36">
        <v>0.85</v>
      </c>
      <c r="F21" s="46">
        <f t="shared" si="0"/>
        <v>0.8823</v>
      </c>
      <c r="G21" s="46">
        <f t="shared" si="1"/>
        <v>0.9520017</v>
      </c>
      <c r="H21" s="15">
        <f t="shared" si="2"/>
        <v>1.0005537866999998</v>
      </c>
      <c r="I21">
        <f>((H21-E21)/E21*100)</f>
        <v>17.712210199999983</v>
      </c>
    </row>
    <row r="22" spans="1:8" ht="15">
      <c r="A22" s="5" t="s">
        <v>29</v>
      </c>
      <c r="B22" s="11" t="s">
        <v>30</v>
      </c>
      <c r="C22" s="22"/>
      <c r="D22" s="28"/>
      <c r="E22" s="35"/>
      <c r="F22" s="46"/>
      <c r="G22" s="46"/>
      <c r="H22" s="15"/>
    </row>
    <row r="23" spans="1:10" ht="15">
      <c r="A23" s="5">
        <v>68</v>
      </c>
      <c r="B23" s="12" t="s">
        <v>31</v>
      </c>
      <c r="C23" s="22" t="s">
        <v>32</v>
      </c>
      <c r="D23" s="27" t="s">
        <v>63</v>
      </c>
      <c r="E23" s="39">
        <v>108.92</v>
      </c>
      <c r="F23" s="47">
        <f>((E23-(E23*0.038)))</f>
        <v>104.78104</v>
      </c>
      <c r="G23" s="47">
        <f>((F23-(F23*0.079)))</f>
        <v>96.50333784</v>
      </c>
      <c r="H23" s="16">
        <f>((G23-(G23*0.051)))</f>
        <v>91.58166761016</v>
      </c>
      <c r="J23">
        <f>((H23-E23)/E23*100)</f>
        <v>-15.918410200000006</v>
      </c>
    </row>
    <row r="24" spans="1:8" ht="15">
      <c r="A24" s="5"/>
      <c r="B24" s="11" t="s">
        <v>33</v>
      </c>
      <c r="C24" s="22"/>
      <c r="D24" s="28"/>
      <c r="E24" s="35"/>
      <c r="F24" s="46"/>
      <c r="G24" s="46"/>
      <c r="H24" s="15"/>
    </row>
    <row r="25" spans="1:10" ht="15">
      <c r="A25" s="5">
        <v>88</v>
      </c>
      <c r="B25" s="12" t="s">
        <v>34</v>
      </c>
      <c r="C25" s="22" t="s">
        <v>27</v>
      </c>
      <c r="D25" s="27" t="s">
        <v>63</v>
      </c>
      <c r="E25" s="39" t="s">
        <v>35</v>
      </c>
      <c r="F25" s="47">
        <f>((E25-(E25*0.038)))</f>
        <v>141.414</v>
      </c>
      <c r="G25" s="47">
        <f>((F25-(F25*0.079)))</f>
        <v>130.242294</v>
      </c>
      <c r="H25" s="16">
        <f>((G25-(G25*0.051)))</f>
        <v>123.59993700599999</v>
      </c>
      <c r="J25">
        <f>((H25-E25)/E25*100)</f>
        <v>-15.918410200000007</v>
      </c>
    </row>
    <row r="26" spans="1:8" ht="15">
      <c r="A26" s="5"/>
      <c r="B26" s="11" t="s">
        <v>36</v>
      </c>
      <c r="C26" s="22"/>
      <c r="D26" s="28"/>
      <c r="E26" s="35"/>
      <c r="F26" s="46"/>
      <c r="G26" s="46"/>
      <c r="H26" s="15"/>
    </row>
    <row r="27" spans="1:9" ht="15">
      <c r="A27" s="5">
        <v>9</v>
      </c>
      <c r="B27" s="12" t="s">
        <v>37</v>
      </c>
      <c r="C27" s="22" t="s">
        <v>12</v>
      </c>
      <c r="D27" s="27" t="s">
        <v>62</v>
      </c>
      <c r="E27" s="35">
        <v>0.918</v>
      </c>
      <c r="F27" s="46">
        <f t="shared" si="0"/>
        <v>0.9528840000000001</v>
      </c>
      <c r="G27" s="46">
        <f t="shared" si="1"/>
        <v>1.028161836</v>
      </c>
      <c r="H27" s="15">
        <f t="shared" si="2"/>
        <v>1.080598089636</v>
      </c>
      <c r="I27">
        <f>((H27-E27)/E27*100)</f>
        <v>17.712210199999983</v>
      </c>
    </row>
    <row r="28" spans="1:10" ht="15">
      <c r="A28" s="6" t="s">
        <v>38</v>
      </c>
      <c r="B28" s="12" t="s">
        <v>39</v>
      </c>
      <c r="C28" s="22" t="s">
        <v>32</v>
      </c>
      <c r="D28" s="27" t="s">
        <v>63</v>
      </c>
      <c r="E28" s="39">
        <v>65</v>
      </c>
      <c r="F28" s="47">
        <f>((E28-(E28*0.038)))</f>
        <v>62.53</v>
      </c>
      <c r="G28" s="47">
        <f>((F28-(F28*0.079)))</f>
        <v>57.59013</v>
      </c>
      <c r="H28" s="16">
        <f>((G28-(G28*0.051)))</f>
        <v>54.65303337</v>
      </c>
      <c r="J28">
        <f>((H28-E28)/E28*100)</f>
        <v>-15.918410199999997</v>
      </c>
    </row>
    <row r="29" spans="1:9" ht="15">
      <c r="A29" s="6">
        <v>117</v>
      </c>
      <c r="B29" s="12" t="s">
        <v>40</v>
      </c>
      <c r="C29" s="22" t="s">
        <v>27</v>
      </c>
      <c r="D29" s="27" t="s">
        <v>62</v>
      </c>
      <c r="E29" s="39" t="s">
        <v>41</v>
      </c>
      <c r="F29" s="47">
        <f t="shared" si="0"/>
        <v>3.03096</v>
      </c>
      <c r="G29" s="47">
        <f t="shared" si="1"/>
        <v>3.2704058399999996</v>
      </c>
      <c r="H29" s="16">
        <f t="shared" si="2"/>
        <v>3.4371965378399993</v>
      </c>
      <c r="I29">
        <f>((H29-E29)/E29*100)</f>
        <v>17.71221019999998</v>
      </c>
    </row>
    <row r="30" spans="1:10" ht="15">
      <c r="A30" s="6" t="s">
        <v>42</v>
      </c>
      <c r="B30" s="12" t="s">
        <v>43</v>
      </c>
      <c r="C30" s="22" t="s">
        <v>27</v>
      </c>
      <c r="D30" s="27" t="s">
        <v>63</v>
      </c>
      <c r="E30" s="39">
        <v>42.6</v>
      </c>
      <c r="F30" s="47">
        <f>((E30-(E30*0.038)))</f>
        <v>40.9812</v>
      </c>
      <c r="G30" s="47">
        <f>((F30-(F30*0.079)))</f>
        <v>37.7436852</v>
      </c>
      <c r="H30" s="16">
        <f>((G30-(G30*0.051)))</f>
        <v>35.818757254800005</v>
      </c>
      <c r="J30">
        <f>((H30-E30)/E30*100)</f>
        <v>-15.918410199999991</v>
      </c>
    </row>
    <row r="31" spans="1:10" ht="15">
      <c r="A31" s="6" t="s">
        <v>44</v>
      </c>
      <c r="B31" s="12" t="s">
        <v>45</v>
      </c>
      <c r="C31" s="22" t="s">
        <v>27</v>
      </c>
      <c r="D31" s="27" t="s">
        <v>63</v>
      </c>
      <c r="E31" s="39">
        <v>32.1</v>
      </c>
      <c r="F31" s="47">
        <f>((E31-(E31*0.038)))</f>
        <v>30.880200000000002</v>
      </c>
      <c r="G31" s="47">
        <f>((F31-(F31*0.079)))</f>
        <v>28.4406642</v>
      </c>
      <c r="H31" s="16">
        <f>((G31-(G31*0.051)))</f>
        <v>26.9901903258</v>
      </c>
      <c r="J31">
        <f>((H31-E31)/E31*100)</f>
        <v>-15.918410200000002</v>
      </c>
    </row>
    <row r="32" spans="1:9" ht="15" customHeight="1">
      <c r="A32" s="6">
        <v>165</v>
      </c>
      <c r="B32" s="13" t="s">
        <v>46</v>
      </c>
      <c r="C32" s="22" t="s">
        <v>12</v>
      </c>
      <c r="D32" s="27" t="s">
        <v>62</v>
      </c>
      <c r="E32" s="40" t="s">
        <v>47</v>
      </c>
      <c r="F32" s="46">
        <f t="shared" si="0"/>
        <v>0.61242</v>
      </c>
      <c r="G32" s="46">
        <f t="shared" si="1"/>
        <v>0.66080118</v>
      </c>
      <c r="H32" s="15">
        <f t="shared" si="2"/>
        <v>0.69450204018</v>
      </c>
      <c r="I32">
        <f>((H32-E32)/E32*100)</f>
        <v>17.712210199999998</v>
      </c>
    </row>
    <row r="33" spans="1:9" ht="15">
      <c r="A33" s="6" t="s">
        <v>48</v>
      </c>
      <c r="B33" s="12" t="s">
        <v>49</v>
      </c>
      <c r="C33" s="22" t="s">
        <v>27</v>
      </c>
      <c r="D33" s="27" t="s">
        <v>62</v>
      </c>
      <c r="E33" s="41">
        <v>0.308</v>
      </c>
      <c r="F33" s="56">
        <f t="shared" si="0"/>
        <v>0.319704</v>
      </c>
      <c r="G33" s="56">
        <f t="shared" si="1"/>
        <v>0.344960616</v>
      </c>
      <c r="H33" s="57">
        <f t="shared" si="2"/>
        <v>0.36255360741599996</v>
      </c>
      <c r="I33">
        <f>((H33-E33)/E33*100)</f>
        <v>17.712210199999987</v>
      </c>
    </row>
    <row r="34" spans="1:9" ht="15">
      <c r="A34" s="6">
        <v>178</v>
      </c>
      <c r="B34" s="12" t="s">
        <v>50</v>
      </c>
      <c r="C34" s="22" t="s">
        <v>12</v>
      </c>
      <c r="D34" s="27" t="s">
        <v>62</v>
      </c>
      <c r="E34" s="42">
        <v>0.5</v>
      </c>
      <c r="F34" s="46">
        <f t="shared" si="0"/>
        <v>0.519</v>
      </c>
      <c r="G34" s="46">
        <f t="shared" si="1"/>
        <v>0.560001</v>
      </c>
      <c r="H34" s="15">
        <f t="shared" si="2"/>
        <v>0.5885610509999999</v>
      </c>
      <c r="I34">
        <f>((H34-E34)/E34*100)</f>
        <v>17.71221019999998</v>
      </c>
    </row>
    <row r="35" spans="1:9" ht="15" customHeight="1" thickBot="1">
      <c r="A35" s="6" t="s">
        <v>51</v>
      </c>
      <c r="B35" s="13" t="s">
        <v>52</v>
      </c>
      <c r="C35" s="23" t="s">
        <v>12</v>
      </c>
      <c r="D35" s="29" t="s">
        <v>62</v>
      </c>
      <c r="E35" s="43" t="s">
        <v>53</v>
      </c>
      <c r="F35" s="48">
        <f t="shared" si="0"/>
        <v>0.584394</v>
      </c>
      <c r="G35" s="48">
        <f t="shared" si="1"/>
        <v>0.6305611259999999</v>
      </c>
      <c r="H35" s="17">
        <f t="shared" si="2"/>
        <v>0.6627197434259998</v>
      </c>
      <c r="I35">
        <f>((H35-E35)/E35*100)</f>
        <v>17.71221019999998</v>
      </c>
    </row>
  </sheetData>
  <printOptions horizontalCentered="1" verticalCentered="1"/>
  <pageMargins left="0.35433070866141736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City Of Salford</cp:lastModifiedBy>
  <cp:lastPrinted>2003-01-15T12:14:59Z</cp:lastPrinted>
  <dcterms:created xsi:type="dcterms:W3CDTF">2003-01-13T17:24:47Z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