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enefit Monitoring" sheetId="1" r:id="rId1"/>
    <sheet name="Overpayment Ra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<sst xmlns="http://schemas.openxmlformats.org/spreadsheetml/2006/main" count="104" uniqueCount="59">
  <si>
    <t>2004/05 Subsidy Budget</t>
  </si>
  <si>
    <t xml:space="preserve"> </t>
  </si>
  <si>
    <t>Budgeted Payments 2004/05</t>
  </si>
  <si>
    <t>Subsidy Rate 2004/05</t>
  </si>
  <si>
    <t>Subsidy 2004/05</t>
  </si>
  <si>
    <t>Net Budget 2004/05</t>
  </si>
  <si>
    <t>Projected Payments 2004/05</t>
  </si>
  <si>
    <t>Actual Payments 2003/04</t>
  </si>
  <si>
    <t>Subsidy Rate 2003/04</t>
  </si>
  <si>
    <t>Subsidy 2003/04</t>
  </si>
  <si>
    <t>Net Budget 2003/04</t>
  </si>
  <si>
    <t>£000s</t>
  </si>
  <si>
    <t>Correctly Paid Benefit</t>
  </si>
  <si>
    <t>CTB</t>
  </si>
  <si>
    <t>RA</t>
  </si>
  <si>
    <t>RR</t>
  </si>
  <si>
    <t>Backdated Awards</t>
  </si>
  <si>
    <t>Overpayments LA Error</t>
  </si>
  <si>
    <t>Discretionary Scheme</t>
  </si>
  <si>
    <t>)</t>
  </si>
  <si>
    <t>)     cash</t>
  </si>
  <si>
    <t>)      limit</t>
  </si>
  <si>
    <t>Other Overpayments</t>
  </si>
  <si>
    <t>CTB claimant fraud/error</t>
  </si>
  <si>
    <t xml:space="preserve">CTB other </t>
  </si>
  <si>
    <t>RA claimant fraud/error</t>
  </si>
  <si>
    <t>RA other</t>
  </si>
  <si>
    <t>RR claimant/other</t>
  </si>
  <si>
    <t xml:space="preserve">Overpayments recovered </t>
  </si>
  <si>
    <t xml:space="preserve"> - CTB/RA</t>
  </si>
  <si>
    <t xml:space="preserve"> - RR</t>
  </si>
  <si>
    <t>Net General Fund Budget</t>
  </si>
  <si>
    <t>Variance</t>
  </si>
  <si>
    <t>Projected Net Cost</t>
  </si>
  <si>
    <t>Projected Overspend</t>
  </si>
  <si>
    <t>One of the categories of overpayments 'amendments' does not attract subsidy.  The projected level of amendments for all benefits</t>
  </si>
  <si>
    <t>next month.</t>
  </si>
  <si>
    <t xml:space="preserve">The projected overpayments recovered, are based on the recovery rates as shown on the attached sheet. </t>
  </si>
  <si>
    <t>is approximately £629,000.  How the amendment category arises and its treatment is being investigated at the moment and will be reported back</t>
  </si>
  <si>
    <t>Analysis of Benefit Overpayments and Recovery Rates</t>
  </si>
  <si>
    <t>2003/04</t>
  </si>
  <si>
    <t>2004/05</t>
  </si>
  <si>
    <t>Budget</t>
  </si>
  <si>
    <t>Provision</t>
  </si>
  <si>
    <t>Overpayments</t>
  </si>
  <si>
    <t>Recovered</t>
  </si>
  <si>
    <t>%</t>
  </si>
  <si>
    <t>to 30/09/04</t>
  </si>
  <si>
    <t>£000</t>
  </si>
  <si>
    <t>Council Tax Benefits</t>
  </si>
  <si>
    <t>Rent Allowances</t>
  </si>
  <si>
    <t>Rent Rebates</t>
  </si>
  <si>
    <t xml:space="preserve">The above precentages refer to the actual recovered overpayments as a percentage of total overpayments for 2003/04, </t>
  </si>
  <si>
    <t xml:space="preserve">the recovered overpayments as a percentage of total overpayments to 30/09/2004 and the percentage used to provide the </t>
  </si>
  <si>
    <t xml:space="preserve">budget. </t>
  </si>
  <si>
    <t>Council Tax overpayments are normally fully recovered as any overpayment is redebited to the persons Council Tax account.</t>
  </si>
  <si>
    <t>The levels of Local Authority error overpayments have reduced and therefore attracts 100% subsidy which reduces the net cost of benefits.</t>
  </si>
  <si>
    <t>Budget Monitoring Statement for Housing/Council Tax Benefits as at 30th September 2004</t>
  </si>
  <si>
    <t>2004/05 Projection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</si>
</sst>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9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9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0" fontId="0" fillId="0" borderId="16" xfId="0" applyBorder="1" applyAlignment="1">
      <alignment/>
    </xf>
    <xf numFmtId="1" fontId="2" fillId="0" borderId="17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0" fillId="0" borderId="9" xfId="0" applyFont="1" applyBorder="1" applyAlignment="1">
      <alignment/>
    </xf>
    <xf numFmtId="1" fontId="2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2" fillId="2" borderId="2" xfId="0" applyNumberFormat="1" applyFont="1" applyFill="1" applyBorder="1" applyAlignment="1">
      <alignment/>
    </xf>
    <xf numFmtId="1" fontId="2" fillId="2" borderId="2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1" fontId="2" fillId="2" borderId="3" xfId="0" applyNumberFormat="1" applyFont="1" applyFill="1" applyBorder="1" applyAlignment="1">
      <alignment/>
    </xf>
    <xf numFmtId="1" fontId="2" fillId="2" borderId="4" xfId="0" applyNumberFormat="1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centerContinuous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Continuous" wrapText="1"/>
    </xf>
    <xf numFmtId="1" fontId="2" fillId="0" borderId="7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1" fontId="0" fillId="0" borderId="15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9" fontId="0" fillId="0" borderId="24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24" xfId="0" applyBorder="1" applyAlignment="1">
      <alignment/>
    </xf>
    <xf numFmtId="1" fontId="2" fillId="0" borderId="25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1"/>
  <sheetViews>
    <sheetView tabSelected="1" workbookViewId="0" topLeftCell="B1">
      <selection activeCell="B23" sqref="A1:IV16384"/>
    </sheetView>
  </sheetViews>
  <sheetFormatPr defaultColWidth="9.140625" defaultRowHeight="12.75"/>
  <cols>
    <col min="1" max="1" width="22.00390625" style="0" customWidth="1"/>
    <col min="2" max="2" width="9.8515625" style="0" customWidth="1"/>
    <col min="3" max="4" width="8.140625" style="0" customWidth="1"/>
    <col min="5" max="5" width="7.57421875" style="0" customWidth="1"/>
    <col min="6" max="6" width="2.28125" style="0" customWidth="1"/>
    <col min="7" max="7" width="10.140625" style="0" customWidth="1"/>
    <col min="8" max="8" width="8.140625" style="0" customWidth="1"/>
    <col min="9" max="9" width="8.140625" style="44" customWidth="1"/>
    <col min="10" max="10" width="7.57421875" style="0" customWidth="1"/>
    <col min="11" max="11" width="2.28125" style="0" customWidth="1"/>
    <col min="12" max="12" width="9.8515625" style="0" customWidth="1"/>
    <col min="13" max="13" width="8.140625" style="0" customWidth="1"/>
    <col min="14" max="14" width="8.140625" style="44" customWidth="1"/>
    <col min="15" max="15" width="7.57421875" style="0" customWidth="1"/>
  </cols>
  <sheetData>
    <row r="2" spans="1:11" ht="12.75">
      <c r="A2" s="1" t="s">
        <v>57</v>
      </c>
      <c r="B2" s="2"/>
      <c r="C2" s="2"/>
      <c r="D2" s="2"/>
      <c r="E2" s="2"/>
      <c r="F2" s="2"/>
      <c r="G2" s="2"/>
      <c r="H2" s="2"/>
      <c r="I2" s="43"/>
      <c r="J2" s="2"/>
      <c r="K2" s="2"/>
    </row>
    <row r="3" ht="13.5" thickBot="1"/>
    <row r="4" spans="1:15" ht="13.5" thickBot="1">
      <c r="A4" s="3"/>
      <c r="B4" s="4" t="s">
        <v>0</v>
      </c>
      <c r="C4" s="5"/>
      <c r="D4" s="5"/>
      <c r="E4" s="6"/>
      <c r="G4" s="4" t="s">
        <v>58</v>
      </c>
      <c r="H4" s="5"/>
      <c r="I4" s="45"/>
      <c r="J4" s="6"/>
      <c r="L4" s="4" t="s">
        <v>32</v>
      </c>
      <c r="M4" s="5"/>
      <c r="N4" s="45"/>
      <c r="O4" s="6"/>
    </row>
    <row r="5" spans="1:15" ht="45" customHeight="1" thickBot="1">
      <c r="A5" s="7" t="s">
        <v>1</v>
      </c>
      <c r="B5" s="8" t="s">
        <v>2</v>
      </c>
      <c r="C5" s="9" t="s">
        <v>3</v>
      </c>
      <c r="D5" s="9" t="s">
        <v>4</v>
      </c>
      <c r="E5" s="10" t="s">
        <v>5</v>
      </c>
      <c r="G5" s="8" t="s">
        <v>6</v>
      </c>
      <c r="H5" s="9" t="s">
        <v>3</v>
      </c>
      <c r="I5" s="46" t="s">
        <v>4</v>
      </c>
      <c r="J5" s="10" t="s">
        <v>5</v>
      </c>
      <c r="L5" s="8" t="s">
        <v>7</v>
      </c>
      <c r="M5" s="9" t="s">
        <v>8</v>
      </c>
      <c r="N5" s="46" t="s">
        <v>9</v>
      </c>
      <c r="O5" s="10" t="s">
        <v>10</v>
      </c>
    </row>
    <row r="6" spans="1:15" ht="12.75">
      <c r="A6" s="11"/>
      <c r="B6" s="12" t="s">
        <v>11</v>
      </c>
      <c r="C6" s="13" t="s">
        <v>11</v>
      </c>
      <c r="D6" s="13" t="s">
        <v>11</v>
      </c>
      <c r="E6" s="14" t="s">
        <v>11</v>
      </c>
      <c r="G6" s="12" t="s">
        <v>11</v>
      </c>
      <c r="H6" s="13" t="s">
        <v>11</v>
      </c>
      <c r="I6" s="47" t="s">
        <v>11</v>
      </c>
      <c r="J6" s="14" t="s">
        <v>11</v>
      </c>
      <c r="L6" s="12" t="s">
        <v>11</v>
      </c>
      <c r="M6" s="13" t="s">
        <v>11</v>
      </c>
      <c r="N6" s="47" t="s">
        <v>11</v>
      </c>
      <c r="O6" s="14" t="s">
        <v>11</v>
      </c>
    </row>
    <row r="7" spans="1:15" ht="12.75">
      <c r="A7" s="11" t="s">
        <v>12</v>
      </c>
      <c r="B7" s="15"/>
      <c r="C7" s="16"/>
      <c r="D7" s="16"/>
      <c r="E7" s="17"/>
      <c r="G7" s="15"/>
      <c r="H7" s="16"/>
      <c r="I7" s="25"/>
      <c r="J7" s="17"/>
      <c r="L7" s="15"/>
      <c r="M7" s="16"/>
      <c r="N7" s="25"/>
      <c r="O7" s="17"/>
    </row>
    <row r="8" spans="1:15" ht="12.75">
      <c r="A8" s="15" t="s">
        <v>13</v>
      </c>
      <c r="B8" s="15">
        <v>18300</v>
      </c>
      <c r="C8" s="18">
        <v>1</v>
      </c>
      <c r="D8" s="16">
        <f>B8*C8</f>
        <v>18300</v>
      </c>
      <c r="E8" s="17"/>
      <c r="G8" s="15">
        <v>18843</v>
      </c>
      <c r="H8" s="18">
        <v>1</v>
      </c>
      <c r="I8" s="25">
        <f>G8*H8</f>
        <v>18843</v>
      </c>
      <c r="J8" s="17"/>
      <c r="L8" s="15">
        <f>G8-B8</f>
        <v>543</v>
      </c>
      <c r="M8" s="18">
        <v>1</v>
      </c>
      <c r="N8" s="25">
        <f>I8-D8</f>
        <v>543</v>
      </c>
      <c r="O8" s="17"/>
    </row>
    <row r="9" spans="1:15" ht="12.75">
      <c r="A9" s="15" t="s">
        <v>14</v>
      </c>
      <c r="B9" s="15">
        <v>22800</v>
      </c>
      <c r="C9" s="18">
        <v>1</v>
      </c>
      <c r="D9" s="16">
        <f>B9*C9</f>
        <v>22800</v>
      </c>
      <c r="E9" s="17"/>
      <c r="G9" s="15">
        <v>23849</v>
      </c>
      <c r="H9" s="18">
        <v>1</v>
      </c>
      <c r="I9" s="25">
        <f>G9*H9</f>
        <v>23849</v>
      </c>
      <c r="J9" s="17"/>
      <c r="L9" s="15">
        <f>G9-B9</f>
        <v>1049</v>
      </c>
      <c r="M9" s="18">
        <v>1</v>
      </c>
      <c r="N9" s="25">
        <f>I9-D9</f>
        <v>1049</v>
      </c>
      <c r="O9" s="17"/>
    </row>
    <row r="10" spans="1:15" ht="12.75">
      <c r="A10" s="15" t="s">
        <v>15</v>
      </c>
      <c r="B10" s="19">
        <v>43350</v>
      </c>
      <c r="C10" s="18">
        <v>1</v>
      </c>
      <c r="D10" s="20">
        <f>B10*C10</f>
        <v>43350</v>
      </c>
      <c r="E10" s="17"/>
      <c r="G10" s="19">
        <v>45351</v>
      </c>
      <c r="H10" s="18">
        <v>1</v>
      </c>
      <c r="I10" s="48">
        <f>G10*H10</f>
        <v>45351</v>
      </c>
      <c r="J10" s="17"/>
      <c r="L10" s="15">
        <f>G10-B10</f>
        <v>2001</v>
      </c>
      <c r="M10" s="18">
        <v>1</v>
      </c>
      <c r="N10" s="25">
        <f>I10-D10</f>
        <v>2001</v>
      </c>
      <c r="O10" s="17"/>
    </row>
    <row r="11" spans="1:15" ht="12.75">
      <c r="A11" s="15"/>
      <c r="B11" s="21">
        <f>SUM(B8:B10)</f>
        <v>84450</v>
      </c>
      <c r="C11" s="16"/>
      <c r="D11" s="22">
        <f>SUM(D8:D10)</f>
        <v>84450</v>
      </c>
      <c r="E11" s="23">
        <f>B11-D11</f>
        <v>0</v>
      </c>
      <c r="G11" s="21">
        <f>SUM(G8:G10)</f>
        <v>88043</v>
      </c>
      <c r="H11" s="16"/>
      <c r="I11" s="27">
        <f>SUM(I8:I10)</f>
        <v>88043</v>
      </c>
      <c r="J11" s="23">
        <f>G11-I11</f>
        <v>0</v>
      </c>
      <c r="L11" s="21">
        <f>SUM(L8:L10)</f>
        <v>3593</v>
      </c>
      <c r="M11" s="16"/>
      <c r="N11" s="27">
        <f>SUM(N8:N10)</f>
        <v>3593</v>
      </c>
      <c r="O11" s="23">
        <f>L11-N11</f>
        <v>0</v>
      </c>
    </row>
    <row r="12" spans="1:15" ht="12.75">
      <c r="A12" s="15"/>
      <c r="B12" s="15"/>
      <c r="C12" s="16"/>
      <c r="D12" s="16"/>
      <c r="E12" s="17"/>
      <c r="G12" s="15"/>
      <c r="H12" s="16"/>
      <c r="I12" s="25"/>
      <c r="J12" s="17"/>
      <c r="L12" s="15"/>
      <c r="M12" s="16"/>
      <c r="N12" s="25"/>
      <c r="O12" s="17"/>
    </row>
    <row r="13" spans="1:15" ht="12.75">
      <c r="A13" s="11" t="s">
        <v>16</v>
      </c>
      <c r="B13" s="15"/>
      <c r="C13" s="16"/>
      <c r="D13" s="16"/>
      <c r="E13" s="17"/>
      <c r="G13" s="15"/>
      <c r="H13" s="16"/>
      <c r="I13" s="25"/>
      <c r="J13" s="17"/>
      <c r="L13" s="15"/>
      <c r="M13" s="16"/>
      <c r="N13" s="25"/>
      <c r="O13" s="17"/>
    </row>
    <row r="14" spans="1:15" ht="12.75">
      <c r="A14" s="15" t="s">
        <v>13</v>
      </c>
      <c r="B14" s="15">
        <v>130</v>
      </c>
      <c r="C14" s="18">
        <v>1</v>
      </c>
      <c r="D14" s="16">
        <f>B14*C14</f>
        <v>130</v>
      </c>
      <c r="E14" s="17"/>
      <c r="G14" s="15">
        <v>0</v>
      </c>
      <c r="H14" s="18">
        <v>1</v>
      </c>
      <c r="I14" s="25">
        <f>G14*H14</f>
        <v>0</v>
      </c>
      <c r="J14" s="17"/>
      <c r="L14" s="15">
        <f>G14-B14</f>
        <v>-130</v>
      </c>
      <c r="M14" s="18">
        <v>1</v>
      </c>
      <c r="N14" s="25">
        <f>I14-D14</f>
        <v>-130</v>
      </c>
      <c r="O14" s="17"/>
    </row>
    <row r="15" spans="1:15" ht="12.75">
      <c r="A15" s="15" t="s">
        <v>14</v>
      </c>
      <c r="B15" s="15">
        <v>250</v>
      </c>
      <c r="C15" s="18">
        <v>1</v>
      </c>
      <c r="D15" s="16">
        <f>B15*C15</f>
        <v>250</v>
      </c>
      <c r="E15" s="17"/>
      <c r="G15" s="15">
        <v>0</v>
      </c>
      <c r="H15" s="18">
        <v>1</v>
      </c>
      <c r="I15" s="25">
        <f>G15*H15</f>
        <v>0</v>
      </c>
      <c r="J15" s="17"/>
      <c r="L15" s="15">
        <f>G15-B15</f>
        <v>-250</v>
      </c>
      <c r="M15" s="18">
        <v>1</v>
      </c>
      <c r="N15" s="25">
        <f>I15-D15</f>
        <v>-250</v>
      </c>
      <c r="O15" s="17"/>
    </row>
    <row r="16" spans="1:15" ht="12.75">
      <c r="A16" s="15" t="s">
        <v>15</v>
      </c>
      <c r="B16" s="19">
        <v>125</v>
      </c>
      <c r="C16" s="18">
        <v>1</v>
      </c>
      <c r="D16" s="20">
        <f>B16*C16</f>
        <v>125</v>
      </c>
      <c r="E16" s="17"/>
      <c r="G16" s="19">
        <v>0</v>
      </c>
      <c r="H16" s="18">
        <v>1</v>
      </c>
      <c r="I16" s="48">
        <f>G16*H16</f>
        <v>0</v>
      </c>
      <c r="J16" s="17"/>
      <c r="L16" s="15">
        <f>G16-B16</f>
        <v>-125</v>
      </c>
      <c r="M16" s="18">
        <v>1</v>
      </c>
      <c r="N16" s="25">
        <f>I16-D16</f>
        <v>-125</v>
      </c>
      <c r="O16" s="17"/>
    </row>
    <row r="17" spans="1:15" ht="12.75">
      <c r="A17" s="15"/>
      <c r="B17" s="21">
        <f>SUM(B14:B16)</f>
        <v>505</v>
      </c>
      <c r="C17" s="16"/>
      <c r="D17" s="22">
        <f>SUM(D14:D16)</f>
        <v>505</v>
      </c>
      <c r="E17" s="23">
        <f>B17-D17</f>
        <v>0</v>
      </c>
      <c r="G17" s="21">
        <f>SUM(G14:G16)</f>
        <v>0</v>
      </c>
      <c r="H17" s="16"/>
      <c r="I17" s="27">
        <f>SUM(I14:I16)</f>
        <v>0</v>
      </c>
      <c r="J17" s="23">
        <f>G17-I17</f>
        <v>0</v>
      </c>
      <c r="L17" s="21">
        <f>SUM(L14:L16)</f>
        <v>-505</v>
      </c>
      <c r="M17" s="16"/>
      <c r="N17" s="27">
        <f>SUM(N14:N16)</f>
        <v>-505</v>
      </c>
      <c r="O17" s="23">
        <f>L17-N17</f>
        <v>0</v>
      </c>
    </row>
    <row r="18" spans="1:15" ht="12.75">
      <c r="A18" s="11" t="s">
        <v>17</v>
      </c>
      <c r="B18" s="15"/>
      <c r="C18" s="16"/>
      <c r="D18" s="16"/>
      <c r="E18" s="17"/>
      <c r="G18" s="15"/>
      <c r="H18" s="16"/>
      <c r="I18" s="25"/>
      <c r="J18" s="17"/>
      <c r="L18" s="15"/>
      <c r="M18" s="16"/>
      <c r="N18" s="25"/>
      <c r="O18" s="17"/>
    </row>
    <row r="19" spans="1:15" ht="12.75">
      <c r="A19" s="15" t="s">
        <v>13</v>
      </c>
      <c r="B19" s="15">
        <v>123</v>
      </c>
      <c r="C19" s="18">
        <v>0</v>
      </c>
      <c r="D19" s="16">
        <f>B19*C19</f>
        <v>0</v>
      </c>
      <c r="E19" s="17"/>
      <c r="G19" s="15">
        <v>105</v>
      </c>
      <c r="H19" s="18">
        <v>1</v>
      </c>
      <c r="I19" s="25">
        <f>G19*H19</f>
        <v>105</v>
      </c>
      <c r="J19" s="17"/>
      <c r="L19" s="15">
        <f>G19-B19</f>
        <v>-18</v>
      </c>
      <c r="M19" s="18">
        <v>1</v>
      </c>
      <c r="N19" s="25">
        <f>I19-D19</f>
        <v>105</v>
      </c>
      <c r="O19" s="17"/>
    </row>
    <row r="20" spans="1:15" ht="12.75">
      <c r="A20" s="15" t="s">
        <v>14</v>
      </c>
      <c r="B20" s="15">
        <v>190</v>
      </c>
      <c r="C20" s="18">
        <v>0</v>
      </c>
      <c r="D20" s="16">
        <f>B20*C20</f>
        <v>0</v>
      </c>
      <c r="E20" s="17"/>
      <c r="G20" s="15">
        <v>112</v>
      </c>
      <c r="H20" s="18">
        <v>1</v>
      </c>
      <c r="I20" s="25">
        <f>G20*H20</f>
        <v>112</v>
      </c>
      <c r="J20" s="17"/>
      <c r="L20" s="15">
        <f>G20-B20</f>
        <v>-78</v>
      </c>
      <c r="M20" s="18">
        <v>1</v>
      </c>
      <c r="N20" s="25">
        <f>I20-D20</f>
        <v>112</v>
      </c>
      <c r="O20" s="17"/>
    </row>
    <row r="21" spans="1:15" ht="12.75">
      <c r="A21" s="15" t="s">
        <v>15</v>
      </c>
      <c r="B21" s="19">
        <v>200</v>
      </c>
      <c r="C21" s="18">
        <v>0</v>
      </c>
      <c r="D21" s="20">
        <f>B21*C21</f>
        <v>0</v>
      </c>
      <c r="E21" s="17"/>
      <c r="G21" s="19">
        <v>165</v>
      </c>
      <c r="H21" s="18">
        <v>1</v>
      </c>
      <c r="I21" s="48">
        <f>G21*H21</f>
        <v>165</v>
      </c>
      <c r="J21" s="17"/>
      <c r="L21" s="15">
        <f>G21-B21</f>
        <v>-35</v>
      </c>
      <c r="M21" s="18">
        <v>1</v>
      </c>
      <c r="N21" s="25">
        <f>I21-D21</f>
        <v>165</v>
      </c>
      <c r="O21" s="17"/>
    </row>
    <row r="22" spans="1:15" ht="12.75">
      <c r="A22" s="15"/>
      <c r="B22" s="21">
        <f>SUM(B19:B21)</f>
        <v>513</v>
      </c>
      <c r="C22" s="16"/>
      <c r="D22" s="22">
        <f>SUM(D19:D21)</f>
        <v>0</v>
      </c>
      <c r="E22" s="23">
        <f>B22-D22</f>
        <v>513</v>
      </c>
      <c r="G22" s="21">
        <f>SUM(G19:G21)</f>
        <v>382</v>
      </c>
      <c r="H22" s="16"/>
      <c r="I22" s="27">
        <f>SUM(I19:I21)</f>
        <v>382</v>
      </c>
      <c r="J22" s="23">
        <f>G22-I22</f>
        <v>0</v>
      </c>
      <c r="L22" s="21">
        <f>SUM(L19:L21)</f>
        <v>-131</v>
      </c>
      <c r="M22" s="16"/>
      <c r="N22" s="27">
        <f>SUM(N19:N21)</f>
        <v>382</v>
      </c>
      <c r="O22" s="23">
        <f>L22-N22</f>
        <v>-513</v>
      </c>
    </row>
    <row r="23" spans="1:15" ht="12.75">
      <c r="A23" s="15"/>
      <c r="B23" s="15"/>
      <c r="C23" s="16"/>
      <c r="D23" s="16"/>
      <c r="E23" s="17"/>
      <c r="G23" s="15"/>
      <c r="H23" s="16"/>
      <c r="I23" s="25"/>
      <c r="J23" s="17"/>
      <c r="L23" s="15"/>
      <c r="M23" s="16"/>
      <c r="N23" s="25"/>
      <c r="O23" s="17"/>
    </row>
    <row r="24" spans="1:15" ht="12.75">
      <c r="A24" s="11" t="s">
        <v>18</v>
      </c>
      <c r="B24" s="15"/>
      <c r="C24" s="16"/>
      <c r="D24" s="16"/>
      <c r="E24" s="17"/>
      <c r="G24" s="15"/>
      <c r="H24" s="16"/>
      <c r="I24" s="25"/>
      <c r="J24" s="17"/>
      <c r="L24" s="15">
        <f>G24-B24</f>
        <v>0</v>
      </c>
      <c r="M24" s="16"/>
      <c r="N24" s="25"/>
      <c r="O24" s="17"/>
    </row>
    <row r="25" spans="1:15" ht="12.75">
      <c r="A25" s="15" t="s">
        <v>13</v>
      </c>
      <c r="B25" s="15">
        <v>30</v>
      </c>
      <c r="C25" s="18" t="s">
        <v>19</v>
      </c>
      <c r="D25" s="16" t="s">
        <v>1</v>
      </c>
      <c r="E25" s="17"/>
      <c r="G25" s="15">
        <v>29</v>
      </c>
      <c r="H25" s="18" t="s">
        <v>19</v>
      </c>
      <c r="I25" s="25" t="s">
        <v>1</v>
      </c>
      <c r="J25" s="17"/>
      <c r="L25" s="15">
        <f>G25-B25</f>
        <v>-1</v>
      </c>
      <c r="M25" s="18" t="s">
        <v>19</v>
      </c>
      <c r="N25" s="25" t="s">
        <v>1</v>
      </c>
      <c r="O25" s="17"/>
    </row>
    <row r="26" spans="1:15" ht="12.75">
      <c r="A26" s="15" t="s">
        <v>14</v>
      </c>
      <c r="B26" s="15">
        <v>30</v>
      </c>
      <c r="C26" s="24" t="s">
        <v>20</v>
      </c>
      <c r="D26" s="16">
        <v>90</v>
      </c>
      <c r="E26" s="17"/>
      <c r="G26" s="15">
        <v>19</v>
      </c>
      <c r="H26" s="24" t="s">
        <v>20</v>
      </c>
      <c r="I26" s="25">
        <v>82</v>
      </c>
      <c r="J26" s="17"/>
      <c r="L26" s="15">
        <f>G26-B26</f>
        <v>-11</v>
      </c>
      <c r="M26" s="24" t="s">
        <v>20</v>
      </c>
      <c r="N26" s="25">
        <f>I26-D26</f>
        <v>-8</v>
      </c>
      <c r="O26" s="17"/>
    </row>
    <row r="27" spans="1:15" ht="12.75">
      <c r="A27" s="15" t="s">
        <v>15</v>
      </c>
      <c r="B27" s="19">
        <v>63</v>
      </c>
      <c r="C27" s="24" t="s">
        <v>21</v>
      </c>
      <c r="D27" s="20" t="s">
        <v>1</v>
      </c>
      <c r="E27" s="17"/>
      <c r="G27" s="19">
        <v>61</v>
      </c>
      <c r="H27" s="24" t="s">
        <v>21</v>
      </c>
      <c r="I27" s="48" t="s">
        <v>1</v>
      </c>
      <c r="J27" s="17"/>
      <c r="L27" s="15">
        <f>G27-B27</f>
        <v>-2</v>
      </c>
      <c r="M27" s="24" t="s">
        <v>21</v>
      </c>
      <c r="N27" s="48" t="s">
        <v>1</v>
      </c>
      <c r="O27" s="17"/>
    </row>
    <row r="28" spans="1:15" ht="12.75">
      <c r="A28" s="15"/>
      <c r="B28" s="21">
        <f>SUM(B25:B27)</f>
        <v>123</v>
      </c>
      <c r="C28" s="16"/>
      <c r="D28" s="22">
        <f>SUM(D25:D27)</f>
        <v>90</v>
      </c>
      <c r="E28" s="23">
        <f>B28-D28</f>
        <v>33</v>
      </c>
      <c r="G28" s="21">
        <f>SUM(G25:G27)</f>
        <v>109</v>
      </c>
      <c r="H28" s="16"/>
      <c r="I28" s="27">
        <f>SUM(I25:I27)</f>
        <v>82</v>
      </c>
      <c r="J28" s="23">
        <f>G28-I28</f>
        <v>27</v>
      </c>
      <c r="L28" s="21">
        <f>SUM(L25:L27)</f>
        <v>-14</v>
      </c>
      <c r="M28" s="16"/>
      <c r="N28" s="27">
        <f>SUM(N25:N27)</f>
        <v>-8</v>
      </c>
      <c r="O28" s="23">
        <f>L28-N28</f>
        <v>-6</v>
      </c>
    </row>
    <row r="29" spans="1:15" ht="12.75">
      <c r="A29" s="11" t="s">
        <v>22</v>
      </c>
      <c r="B29" s="15"/>
      <c r="C29" s="16"/>
      <c r="D29" s="16"/>
      <c r="E29" s="17"/>
      <c r="G29" s="15"/>
      <c r="H29" s="16"/>
      <c r="I29" s="25"/>
      <c r="J29" s="17"/>
      <c r="L29" s="15"/>
      <c r="M29" s="16"/>
      <c r="N29" s="25"/>
      <c r="O29" s="17"/>
    </row>
    <row r="30" spans="1:15" ht="12.75">
      <c r="A30" s="15" t="s">
        <v>23</v>
      </c>
      <c r="B30" s="15">
        <v>350</v>
      </c>
      <c r="C30" s="18">
        <v>0.4</v>
      </c>
      <c r="D30" s="16">
        <f>B30*C30</f>
        <v>140</v>
      </c>
      <c r="E30" s="17"/>
      <c r="G30" s="15">
        <v>485</v>
      </c>
      <c r="H30" s="18">
        <v>0.4</v>
      </c>
      <c r="I30" s="25">
        <f aca="true" t="shared" si="0" ref="I30:I35">G30*H30</f>
        <v>194</v>
      </c>
      <c r="J30" s="17"/>
      <c r="L30" s="15">
        <f aca="true" t="shared" si="1" ref="L30:L35">G30-B30</f>
        <v>135</v>
      </c>
      <c r="M30" s="18">
        <v>0.4</v>
      </c>
      <c r="N30" s="25">
        <f aca="true" t="shared" si="2" ref="N30:N35">I30-D30</f>
        <v>54</v>
      </c>
      <c r="O30" s="17"/>
    </row>
    <row r="31" spans="1:15" ht="12.75">
      <c r="A31" s="15" t="s">
        <v>24</v>
      </c>
      <c r="B31" s="15">
        <v>338</v>
      </c>
      <c r="C31" s="18">
        <v>0</v>
      </c>
      <c r="D31" s="16">
        <f>B31*C31</f>
        <v>0</v>
      </c>
      <c r="E31" s="17"/>
      <c r="G31" s="15">
        <v>355</v>
      </c>
      <c r="H31" s="18">
        <v>0</v>
      </c>
      <c r="I31" s="25">
        <f t="shared" si="0"/>
        <v>0</v>
      </c>
      <c r="J31" s="17"/>
      <c r="L31" s="15">
        <f t="shared" si="1"/>
        <v>17</v>
      </c>
      <c r="M31" s="18">
        <v>0</v>
      </c>
      <c r="N31" s="25">
        <f t="shared" si="2"/>
        <v>0</v>
      </c>
      <c r="O31" s="17"/>
    </row>
    <row r="32" spans="1:15" ht="12.75">
      <c r="A32" s="15" t="s">
        <v>25</v>
      </c>
      <c r="B32" s="15">
        <v>570</v>
      </c>
      <c r="C32" s="18">
        <v>0.4</v>
      </c>
      <c r="D32" s="16">
        <f>B32*C32</f>
        <v>228</v>
      </c>
      <c r="E32" s="17"/>
      <c r="G32" s="15">
        <v>694</v>
      </c>
      <c r="H32" s="18">
        <v>0.4</v>
      </c>
      <c r="I32" s="25">
        <f t="shared" si="0"/>
        <v>277.6</v>
      </c>
      <c r="J32" s="17"/>
      <c r="L32" s="15">
        <f t="shared" si="1"/>
        <v>124</v>
      </c>
      <c r="M32" s="18">
        <v>0.4</v>
      </c>
      <c r="N32" s="25">
        <f t="shared" si="2"/>
        <v>49.60000000000002</v>
      </c>
      <c r="O32" s="17"/>
    </row>
    <row r="33" spans="1:15" ht="12.75">
      <c r="A33" s="15" t="s">
        <v>26</v>
      </c>
      <c r="B33" s="15">
        <v>125</v>
      </c>
      <c r="C33" s="18">
        <v>0</v>
      </c>
      <c r="D33" s="16">
        <f>B33*C33</f>
        <v>0</v>
      </c>
      <c r="E33" s="17"/>
      <c r="G33" s="15">
        <v>196</v>
      </c>
      <c r="H33" s="18">
        <v>0</v>
      </c>
      <c r="I33" s="25">
        <f t="shared" si="0"/>
        <v>0</v>
      </c>
      <c r="J33" s="17"/>
      <c r="L33" s="15">
        <f t="shared" si="1"/>
        <v>71</v>
      </c>
      <c r="M33" s="18">
        <v>0</v>
      </c>
      <c r="N33" s="25">
        <f t="shared" si="2"/>
        <v>0</v>
      </c>
      <c r="O33" s="17"/>
    </row>
    <row r="34" spans="1:15" ht="12.75">
      <c r="A34" s="15" t="s">
        <v>27</v>
      </c>
      <c r="B34" s="15">
        <v>1629</v>
      </c>
      <c r="C34" s="18">
        <v>0.4</v>
      </c>
      <c r="D34" s="25">
        <f>B34*C34</f>
        <v>651.6</v>
      </c>
      <c r="E34" s="26"/>
      <c r="G34" s="15">
        <v>723</v>
      </c>
      <c r="H34" s="18">
        <v>0.4</v>
      </c>
      <c r="I34" s="25">
        <f t="shared" si="0"/>
        <v>289.2</v>
      </c>
      <c r="J34" s="26"/>
      <c r="L34" s="15">
        <f t="shared" si="1"/>
        <v>-906</v>
      </c>
      <c r="M34" s="18">
        <v>0.4</v>
      </c>
      <c r="N34" s="25">
        <f t="shared" si="2"/>
        <v>-362.40000000000003</v>
      </c>
      <c r="O34" s="26"/>
    </row>
    <row r="35" spans="1:15" ht="12.75">
      <c r="A35" s="15"/>
      <c r="B35" s="15"/>
      <c r="C35" s="18"/>
      <c r="D35" s="25"/>
      <c r="E35" s="26"/>
      <c r="G35" s="19">
        <v>390</v>
      </c>
      <c r="H35" s="18">
        <v>0</v>
      </c>
      <c r="I35" s="25">
        <f t="shared" si="0"/>
        <v>0</v>
      </c>
      <c r="J35" s="26"/>
      <c r="L35" s="15">
        <f t="shared" si="1"/>
        <v>390</v>
      </c>
      <c r="M35" s="18">
        <v>0</v>
      </c>
      <c r="N35" s="25">
        <f t="shared" si="2"/>
        <v>0</v>
      </c>
      <c r="O35" s="26"/>
    </row>
    <row r="36" spans="1:15" ht="12.75">
      <c r="A36" s="15"/>
      <c r="B36" s="21">
        <f>SUM(B30:B34)</f>
        <v>3012</v>
      </c>
      <c r="C36" s="16"/>
      <c r="D36" s="27">
        <f>SUM(D30:D34)</f>
        <v>1019.6</v>
      </c>
      <c r="E36" s="28">
        <f>B36-D36</f>
        <v>1992.4</v>
      </c>
      <c r="G36" s="21">
        <f>SUM(G30:G35)</f>
        <v>2843</v>
      </c>
      <c r="H36" s="16"/>
      <c r="I36" s="27">
        <f>SUM(I30:I35)</f>
        <v>760.8</v>
      </c>
      <c r="J36" s="28">
        <f>G36-I36</f>
        <v>2082.2</v>
      </c>
      <c r="L36" s="21">
        <f>SUM(L30:L35)</f>
        <v>-169</v>
      </c>
      <c r="M36" s="16"/>
      <c r="N36" s="27">
        <f>SUM(N30:N35)</f>
        <v>-258.8</v>
      </c>
      <c r="O36" s="28">
        <f>L36-N36</f>
        <v>89.80000000000001</v>
      </c>
    </row>
    <row r="37" spans="1:15" ht="12.75">
      <c r="A37" s="15"/>
      <c r="B37" s="15"/>
      <c r="C37" s="16"/>
      <c r="D37" s="16"/>
      <c r="E37" s="29"/>
      <c r="G37" s="15"/>
      <c r="H37" s="16"/>
      <c r="I37" s="25"/>
      <c r="J37" s="29"/>
      <c r="L37" s="15"/>
      <c r="M37" s="16"/>
      <c r="N37" s="25"/>
      <c r="O37" s="29"/>
    </row>
    <row r="38" spans="1:15" ht="13.5" thickBot="1">
      <c r="A38" s="21"/>
      <c r="B38" s="30">
        <f>B22+B17+B11+B28+B36</f>
        <v>88603</v>
      </c>
      <c r="C38" s="16"/>
      <c r="D38" s="31">
        <f>D22+D17+D11+D28+D36</f>
        <v>86064.6</v>
      </c>
      <c r="E38" s="28">
        <f>E22+E17+E11+E28+E36</f>
        <v>2538.4</v>
      </c>
      <c r="G38" s="30">
        <f>G22+G17+G11+G28+G36</f>
        <v>91377</v>
      </c>
      <c r="H38" s="16"/>
      <c r="I38" s="31">
        <f>I22+I17+I11+I28+I36</f>
        <v>89267.8</v>
      </c>
      <c r="J38" s="28">
        <f>J22+J17+J11+J28+J36</f>
        <v>2109.2</v>
      </c>
      <c r="L38" s="30">
        <f>L22+L17+L11+L28+L36</f>
        <v>2774</v>
      </c>
      <c r="M38" s="16"/>
      <c r="N38" s="31">
        <f>N22+N17+N11+N28+N36</f>
        <v>3203.2</v>
      </c>
      <c r="O38" s="28">
        <f>O22+O17+O11+O28+O36</f>
        <v>-429.2</v>
      </c>
    </row>
    <row r="39" spans="1:15" ht="12.75">
      <c r="A39" s="32" t="s">
        <v>28</v>
      </c>
      <c r="B39" s="33"/>
      <c r="C39" s="16"/>
      <c r="D39" s="27"/>
      <c r="E39" s="28"/>
      <c r="G39" s="33"/>
      <c r="H39" s="16"/>
      <c r="I39" s="27"/>
      <c r="J39" s="28"/>
      <c r="L39" s="33"/>
      <c r="M39" s="16"/>
      <c r="N39" s="27"/>
      <c r="O39" s="28"/>
    </row>
    <row r="40" spans="1:15" ht="12.75">
      <c r="A40" s="34" t="s">
        <v>29</v>
      </c>
      <c r="B40" s="33"/>
      <c r="C40" s="16"/>
      <c r="D40" s="27"/>
      <c r="E40" s="28">
        <v>-1485</v>
      </c>
      <c r="G40" s="33"/>
      <c r="H40" s="16"/>
      <c r="I40" s="27"/>
      <c r="J40" s="28">
        <v>-1600</v>
      </c>
      <c r="L40" s="33"/>
      <c r="M40" s="16"/>
      <c r="N40" s="27"/>
      <c r="O40" s="28">
        <f>J40-E40</f>
        <v>-115</v>
      </c>
    </row>
    <row r="41" spans="1:15" ht="13.5" thickBot="1">
      <c r="A41" s="34" t="s">
        <v>30</v>
      </c>
      <c r="B41" s="33"/>
      <c r="C41" s="16"/>
      <c r="D41" s="27"/>
      <c r="E41" s="28">
        <v>-1682</v>
      </c>
      <c r="G41" s="33"/>
      <c r="H41" s="16"/>
      <c r="I41" s="27"/>
      <c r="J41" s="28">
        <v>-1045</v>
      </c>
      <c r="L41" s="33"/>
      <c r="M41" s="16"/>
      <c r="N41" s="27"/>
      <c r="O41" s="28">
        <f>J41-E41</f>
        <v>637</v>
      </c>
    </row>
    <row r="42" spans="1:18" s="42" customFormat="1" ht="13.5" thickBot="1">
      <c r="A42" s="35" t="s">
        <v>31</v>
      </c>
      <c r="B42" s="36"/>
      <c r="C42" s="37"/>
      <c r="D42" s="38"/>
      <c r="E42" s="39">
        <f>E38+E40+E41</f>
        <v>-628.5999999999999</v>
      </c>
      <c r="F42" s="40"/>
      <c r="G42" s="36" t="s">
        <v>33</v>
      </c>
      <c r="H42" s="37"/>
      <c r="I42" s="38"/>
      <c r="J42" s="39">
        <f>J38+J40+J41</f>
        <v>-535.8000000000002</v>
      </c>
      <c r="K42" s="41" t="s">
        <v>1</v>
      </c>
      <c r="L42" s="36" t="s">
        <v>34</v>
      </c>
      <c r="M42" s="37"/>
      <c r="N42" s="38"/>
      <c r="O42" s="39">
        <f>O38+O40+O41</f>
        <v>92.79999999999995</v>
      </c>
      <c r="P42"/>
      <c r="Q42"/>
      <c r="R42"/>
    </row>
    <row r="43" spans="9:14" ht="12.75">
      <c r="I43"/>
      <c r="N43"/>
    </row>
    <row r="44" spans="1:14" ht="12.75">
      <c r="A44" t="s">
        <v>37</v>
      </c>
      <c r="I44"/>
      <c r="N44"/>
    </row>
    <row r="45" spans="1:14" ht="12.75">
      <c r="A45" t="s">
        <v>56</v>
      </c>
      <c r="I45"/>
      <c r="N45"/>
    </row>
    <row r="46" spans="1:14" ht="12.75">
      <c r="A46" t="s">
        <v>35</v>
      </c>
      <c r="I46"/>
      <c r="N46"/>
    </row>
    <row r="47" spans="1:14" ht="12.75">
      <c r="A47" t="s">
        <v>38</v>
      </c>
      <c r="I47"/>
      <c r="N47"/>
    </row>
    <row r="48" spans="1:14" ht="12.75">
      <c r="A48" t="s">
        <v>36</v>
      </c>
      <c r="I48"/>
      <c r="N48"/>
    </row>
    <row r="49" spans="9:14" ht="12.75">
      <c r="I49"/>
      <c r="N49"/>
    </row>
    <row r="50" spans="9:14" ht="12.75">
      <c r="I50"/>
      <c r="N50"/>
    </row>
    <row r="51" spans="9:14" ht="12.75">
      <c r="I51"/>
      <c r="N51"/>
    </row>
  </sheetData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workbookViewId="0" topLeftCell="A1">
      <selection activeCell="A17" sqref="A17"/>
    </sheetView>
  </sheetViews>
  <sheetFormatPr defaultColWidth="9.140625" defaultRowHeight="12.75"/>
  <cols>
    <col min="1" max="1" width="17.57421875" style="0" customWidth="1"/>
    <col min="2" max="2" width="12.7109375" style="0" customWidth="1"/>
    <col min="3" max="3" width="1.1484375" style="0" customWidth="1"/>
    <col min="4" max="4" width="12.7109375" style="0" customWidth="1"/>
    <col min="5" max="5" width="1.57421875" style="0" customWidth="1"/>
    <col min="7" max="7" width="2.140625" style="0" customWidth="1"/>
    <col min="8" max="8" width="12.28125" style="0" customWidth="1"/>
    <col min="9" max="9" width="0.5625" style="0" customWidth="1"/>
    <col min="10" max="10" width="12.421875" style="0" customWidth="1"/>
    <col min="11" max="11" width="1.28515625" style="0" customWidth="1"/>
    <col min="13" max="13" width="0.71875" style="0" customWidth="1"/>
  </cols>
  <sheetData>
    <row r="1" spans="1:14" ht="15.75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3" spans="1:14" ht="12.75">
      <c r="A3" s="49"/>
      <c r="B3" s="68" t="s">
        <v>40</v>
      </c>
      <c r="C3" s="68"/>
      <c r="D3" s="68"/>
      <c r="E3" s="68"/>
      <c r="F3" s="68"/>
      <c r="H3" s="68" t="s">
        <v>41</v>
      </c>
      <c r="I3" s="68"/>
      <c r="J3" s="68"/>
      <c r="K3" s="68"/>
      <c r="L3" s="68"/>
      <c r="N3" s="50" t="s">
        <v>42</v>
      </c>
    </row>
    <row r="4" spans="1:14" ht="12.75">
      <c r="A4" s="49"/>
      <c r="N4" s="50" t="s">
        <v>43</v>
      </c>
    </row>
    <row r="5" spans="1:14" ht="12.75">
      <c r="A5" s="49"/>
      <c r="B5" s="51" t="s">
        <v>44</v>
      </c>
      <c r="C5" s="52"/>
      <c r="D5" s="53" t="s">
        <v>45</v>
      </c>
      <c r="E5" s="52"/>
      <c r="F5" s="54" t="s">
        <v>46</v>
      </c>
      <c r="H5" s="51" t="s">
        <v>44</v>
      </c>
      <c r="I5" s="52"/>
      <c r="J5" s="53" t="s">
        <v>45</v>
      </c>
      <c r="K5" s="52"/>
      <c r="L5" s="54" t="s">
        <v>46</v>
      </c>
      <c r="N5" s="55" t="s">
        <v>46</v>
      </c>
    </row>
    <row r="6" spans="1:14" ht="12.75">
      <c r="A6" s="49"/>
      <c r="B6" s="56"/>
      <c r="C6" s="16"/>
      <c r="D6" s="57" t="s">
        <v>44</v>
      </c>
      <c r="E6" s="16"/>
      <c r="F6" s="58"/>
      <c r="H6" s="56" t="s">
        <v>47</v>
      </c>
      <c r="I6" s="16"/>
      <c r="J6" s="57" t="s">
        <v>44</v>
      </c>
      <c r="K6" s="16"/>
      <c r="L6" s="58"/>
      <c r="N6" s="59"/>
    </row>
    <row r="7" spans="2:14" ht="12.75">
      <c r="B7" s="60" t="s">
        <v>48</v>
      </c>
      <c r="C7" s="16"/>
      <c r="D7" s="61" t="s">
        <v>48</v>
      </c>
      <c r="E7" s="16"/>
      <c r="F7" s="58"/>
      <c r="H7" s="60" t="s">
        <v>48</v>
      </c>
      <c r="I7" s="16"/>
      <c r="J7" s="61" t="s">
        <v>48</v>
      </c>
      <c r="K7" s="16"/>
      <c r="L7" s="58"/>
      <c r="N7" s="59"/>
    </row>
    <row r="8" spans="2:14" ht="12.75">
      <c r="B8" s="60"/>
      <c r="C8" s="16"/>
      <c r="D8" s="61"/>
      <c r="E8" s="16"/>
      <c r="F8" s="58"/>
      <c r="H8" s="60"/>
      <c r="I8" s="16"/>
      <c r="J8" s="61"/>
      <c r="K8" s="16"/>
      <c r="L8" s="58"/>
      <c r="N8" s="59"/>
    </row>
    <row r="9" spans="1:14" ht="12.75">
      <c r="A9" t="s">
        <v>49</v>
      </c>
      <c r="B9" s="62">
        <v>848</v>
      </c>
      <c r="C9" s="16"/>
      <c r="D9" s="16">
        <v>848</v>
      </c>
      <c r="E9" s="16"/>
      <c r="F9" s="63">
        <v>100</v>
      </c>
      <c r="H9" s="62">
        <v>473</v>
      </c>
      <c r="I9" s="16"/>
      <c r="J9" s="16">
        <v>469</v>
      </c>
      <c r="K9" s="16"/>
      <c r="L9" s="63">
        <f>J9/H9*100</f>
        <v>99.15433403805497</v>
      </c>
      <c r="N9" s="59">
        <v>100</v>
      </c>
    </row>
    <row r="10" spans="2:14" ht="12.75">
      <c r="B10" s="62"/>
      <c r="C10" s="16"/>
      <c r="D10" s="16"/>
      <c r="E10" s="16"/>
      <c r="F10" s="58"/>
      <c r="H10" s="62"/>
      <c r="I10" s="16"/>
      <c r="J10" s="16"/>
      <c r="K10" s="16"/>
      <c r="L10" s="58"/>
      <c r="N10" s="59"/>
    </row>
    <row r="11" spans="1:14" ht="12.75">
      <c r="A11" t="s">
        <v>50</v>
      </c>
      <c r="B11" s="62">
        <v>1079</v>
      </c>
      <c r="C11" s="16"/>
      <c r="D11" s="16">
        <v>845</v>
      </c>
      <c r="E11" s="16"/>
      <c r="F11" s="63">
        <f>D11/B11*100</f>
        <v>78.3132530120482</v>
      </c>
      <c r="H11" s="62">
        <v>553</v>
      </c>
      <c r="I11" s="16"/>
      <c r="J11" s="16">
        <v>381</v>
      </c>
      <c r="K11" s="16"/>
      <c r="L11" s="63">
        <f>J11/H11*100</f>
        <v>68.89692585895118</v>
      </c>
      <c r="N11" s="59">
        <v>70</v>
      </c>
    </row>
    <row r="12" spans="2:14" ht="12.75">
      <c r="B12" s="62"/>
      <c r="C12" s="16"/>
      <c r="D12" s="16"/>
      <c r="E12" s="16"/>
      <c r="F12" s="58"/>
      <c r="H12" s="62"/>
      <c r="I12" s="16"/>
      <c r="J12" s="16"/>
      <c r="K12" s="16"/>
      <c r="L12" s="58"/>
      <c r="N12" s="59"/>
    </row>
    <row r="13" spans="1:14" ht="12.75">
      <c r="A13" t="s">
        <v>51</v>
      </c>
      <c r="B13" s="62">
        <v>1448</v>
      </c>
      <c r="C13" s="16"/>
      <c r="D13" s="16">
        <v>1102</v>
      </c>
      <c r="E13" s="16"/>
      <c r="F13" s="63">
        <f>D13/B13*100</f>
        <v>76.10497237569061</v>
      </c>
      <c r="H13" s="62">
        <v>725</v>
      </c>
      <c r="I13" s="16"/>
      <c r="J13" s="16">
        <v>566</v>
      </c>
      <c r="K13" s="16"/>
      <c r="L13" s="63">
        <f>J13/H13*100</f>
        <v>78.06896551724138</v>
      </c>
      <c r="N13" s="59">
        <v>89</v>
      </c>
    </row>
    <row r="14" spans="2:14" ht="12.75">
      <c r="B14" s="64"/>
      <c r="C14" s="20"/>
      <c r="D14" s="20"/>
      <c r="E14" s="20"/>
      <c r="F14" s="65"/>
      <c r="H14" s="64"/>
      <c r="I14" s="20"/>
      <c r="J14" s="20"/>
      <c r="K14" s="20"/>
      <c r="L14" s="65"/>
      <c r="N14" s="66"/>
    </row>
    <row r="16" ht="12.75">
      <c r="A16" t="s">
        <v>52</v>
      </c>
    </row>
    <row r="17" ht="12.75">
      <c r="A17" t="s">
        <v>53</v>
      </c>
    </row>
    <row r="18" ht="12.75">
      <c r="A18" t="s">
        <v>54</v>
      </c>
    </row>
    <row r="19" ht="12.75">
      <c r="A19" t="s">
        <v>55</v>
      </c>
    </row>
  </sheetData>
  <mergeCells count="3">
    <mergeCell ref="A1:N1"/>
    <mergeCell ref="B3:F3"/>
    <mergeCell ref="H3:L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</dc:creator>
  <cp:keywords/>
  <dc:description/>
  <cp:lastModifiedBy>City of Salford</cp:lastModifiedBy>
  <cp:lastPrinted>2004-10-15T08:52:26Z</cp:lastPrinted>
  <dcterms:created xsi:type="dcterms:W3CDTF">2004-10-13T15:34:55Z</dcterms:created>
  <dcterms:modified xsi:type="dcterms:W3CDTF">2004-10-15T08:53:11Z</dcterms:modified>
  <cp:category/>
  <cp:version/>
  <cp:contentType/>
  <cp:contentStatus/>
</cp:coreProperties>
</file>