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activeTab="3"/>
  </bookViews>
  <sheets>
    <sheet name="Council LT" sheetId="1" r:id="rId1"/>
    <sheet name="Council ST" sheetId="2" r:id="rId2"/>
    <sheet name="Council" sheetId="3" r:id="rId3"/>
    <sheet name="TOTALS" sheetId="4" r:id="rId4"/>
  </sheets>
  <definedNames>
    <definedName name="_xlnm.Print_Area" localSheetId="3">'TOTALS'!$A$1:$K$62</definedName>
  </definedNames>
  <calcPr fullCalcOnLoad="1"/>
</workbook>
</file>

<file path=xl/sharedStrings.xml><?xml version="1.0" encoding="utf-8"?>
<sst xmlns="http://schemas.openxmlformats.org/spreadsheetml/2006/main" count="75" uniqueCount="36">
  <si>
    <t>Chief Executive</t>
  </si>
  <si>
    <t>LONG TERM</t>
  </si>
  <si>
    <t>SHORT TERM</t>
  </si>
  <si>
    <t>TOTAL COUNCIL</t>
  </si>
  <si>
    <t>TOTAL</t>
  </si>
  <si>
    <t>% absence</t>
  </si>
  <si>
    <t xml:space="preserve">SALFORD CITY COUNCIL ABSENCE SUMMARY </t>
  </si>
  <si>
    <t>Average days
lost</t>
  </si>
  <si>
    <t>Schools</t>
  </si>
  <si>
    <t>NOTES:</t>
  </si>
  <si>
    <t>2. Number of staff is calculated as an average from the start of the period to the end of the period</t>
  </si>
  <si>
    <t>Number days lost</t>
  </si>
  <si>
    <t>Total
 staff</t>
  </si>
  <si>
    <t>Number days
available</t>
  </si>
  <si>
    <t>Actual variance</t>
  </si>
  <si>
    <t>Customer &amp; Support Services</t>
  </si>
  <si>
    <t>5. The target for average days lost is 10.84</t>
  </si>
  <si>
    <t>7. Complete variances cannot always be shown due to restructure of Directorates</t>
  </si>
  <si>
    <t>(STAFFING NUMBERS ARE HEADCOUNT FIGURES, NOT FTE'S AND SO DO NOT COMPARE DIRECTLY WITH THE PI FIGURES)</t>
  </si>
  <si>
    <t>8. The staffing numbers are headcounts, not FTE's, and as such do not compare directly with PI figures</t>
  </si>
  <si>
    <t>Community Health &amp; Social Care</t>
  </si>
  <si>
    <t>Children's Services</t>
  </si>
  <si>
    <t xml:space="preserve">Urban Vision </t>
  </si>
  <si>
    <t>Housing and Planning</t>
  </si>
  <si>
    <t>Environment</t>
  </si>
  <si>
    <t>Development</t>
  </si>
  <si>
    <t>6. Development staffing numbers are included in Urban Vision</t>
  </si>
  <si>
    <r>
      <t xml:space="preserve">5. Increases are shown in red, </t>
    </r>
    <r>
      <rPr>
        <sz val="16"/>
        <color indexed="12"/>
        <rFont val="Arial"/>
        <family val="2"/>
      </rPr>
      <t>but decreases are shown in Blue</t>
    </r>
  </si>
  <si>
    <t>6. % absence and Average days lost in Red type indicates a figure greater than the Directorate total.</t>
  </si>
  <si>
    <t>4. Number of available days is calculated as 260 per employee</t>
  </si>
  <si>
    <t>July 2005 to June 06</t>
  </si>
  <si>
    <t>1. All figures relate to July 2005 to June 2006, so staff numbers reflect the structure at that time</t>
  </si>
  <si>
    <t>3. Number of staff in a few instances though is the number of staff at June 2006 due to sub area restructures.</t>
  </si>
  <si>
    <t>Previous % abs (Apr 05 to Mar 06)</t>
  </si>
  <si>
    <t>Previous days lost (Apr 05 to Mar 06)</t>
  </si>
  <si>
    <t>APPENDIX  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</si>
</sst>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-* #,##0.0_-;\-* #,##0.0_-;_-* &quot;-&quot;??_-;_-@_-"/>
    <numFmt numFmtId="172" formatCode="_-* #,##0_-;\-* #,##0_-;_-* &quot;-&quot;??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sz val="10.5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72" fontId="6" fillId="0" borderId="1" xfId="15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164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2" fontId="7" fillId="0" borderId="0" xfId="15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3" fontId="6" fillId="0" borderId="1" xfId="15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7" fillId="0" borderId="1" xfId="15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Salford City Council Long Term Absence 
July 2005 to June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5"/>
          <c:w val="0.99575"/>
          <c:h val="0.87125"/>
        </c:manualLayout>
      </c:layout>
      <c:barChart>
        <c:barDir val="col"/>
        <c:grouping val="clustered"/>
        <c:varyColors val="0"/>
        <c:ser>
          <c:idx val="4"/>
          <c:order val="1"/>
          <c:tx>
            <c:strRef>
              <c:f>TOTALS!$I$14</c:f>
              <c:strCache>
                <c:ptCount val="1"/>
                <c:pt idx="0">
                  <c:v>Average days
lost</c:v>
                </c:pt>
              </c:strCache>
            </c:strRef>
          </c:tx>
          <c:spPr>
            <a:pattFill prst="pct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TOTALS!$B$15:$B$24</c:f>
              <c:strCache>
                <c:ptCount val="9"/>
                <c:pt idx="0">
                  <c:v>Chief Executive</c:v>
                </c:pt>
                <c:pt idx="1">
                  <c:v>Housing and Planning</c:v>
                </c:pt>
                <c:pt idx="2">
                  <c:v>Customer &amp; Support Services</c:v>
                </c:pt>
                <c:pt idx="3">
                  <c:v>Community Health &amp; Social Care</c:v>
                </c:pt>
                <c:pt idx="4">
                  <c:v>Urban Vision </c:v>
                </c:pt>
                <c:pt idx="5">
                  <c:v>Children's Services</c:v>
                </c:pt>
                <c:pt idx="6">
                  <c:v>Environment</c:v>
                </c:pt>
                <c:pt idx="7">
                  <c:v>Schools</c:v>
                </c:pt>
                <c:pt idx="8">
                  <c:v>TOTAL</c:v>
                </c:pt>
              </c:strCache>
            </c:strRef>
          </c:cat>
          <c:val>
            <c:numRef>
              <c:f>TOTALS!$I$15:$I$24</c:f>
              <c:numCache>
                <c:ptCount val="9"/>
                <c:pt idx="0">
                  <c:v>4.254658385093168</c:v>
                </c:pt>
                <c:pt idx="1">
                  <c:v>4.888252148997134</c:v>
                </c:pt>
                <c:pt idx="2">
                  <c:v>3.832460732984293</c:v>
                </c:pt>
                <c:pt idx="3">
                  <c:v>7.267287234042553</c:v>
                </c:pt>
                <c:pt idx="4">
                  <c:v>2.31077694235589</c:v>
                </c:pt>
                <c:pt idx="5">
                  <c:v>2.911854103343465</c:v>
                </c:pt>
                <c:pt idx="6">
                  <c:v>3.6949728260869565</c:v>
                </c:pt>
                <c:pt idx="7">
                  <c:v>3.2920018930430666</c:v>
                </c:pt>
                <c:pt idx="8">
                  <c:v>3.957426314775573</c:v>
                </c:pt>
              </c:numCache>
            </c:numRef>
          </c:val>
        </c:ser>
        <c:axId val="18052434"/>
        <c:axId val="28254179"/>
      </c:barChart>
      <c:lineChart>
        <c:grouping val="standard"/>
        <c:varyColors val="0"/>
        <c:ser>
          <c:idx val="3"/>
          <c:order val="0"/>
          <c:tx>
            <c:strRef>
              <c:f>TOTALS!$F$14</c:f>
              <c:strCache>
                <c:ptCount val="1"/>
                <c:pt idx="0">
                  <c:v>% absence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TOTALS!$B$15:$B$24</c:f>
              <c:strCache>
                <c:ptCount val="9"/>
                <c:pt idx="0">
                  <c:v>Chief Executive</c:v>
                </c:pt>
                <c:pt idx="1">
                  <c:v>Housing and Planning</c:v>
                </c:pt>
                <c:pt idx="2">
                  <c:v>Customer &amp; Support Services</c:v>
                </c:pt>
                <c:pt idx="3">
                  <c:v>Community Health &amp; Social Care</c:v>
                </c:pt>
                <c:pt idx="4">
                  <c:v>Urban Vision </c:v>
                </c:pt>
                <c:pt idx="5">
                  <c:v>Children's Services</c:v>
                </c:pt>
                <c:pt idx="6">
                  <c:v>Environment</c:v>
                </c:pt>
                <c:pt idx="7">
                  <c:v>Schools</c:v>
                </c:pt>
                <c:pt idx="8">
                  <c:v>TOTAL</c:v>
                </c:pt>
              </c:strCache>
            </c:strRef>
          </c:cat>
          <c:val>
            <c:numRef>
              <c:f>TOTALS!$F$15:$F$24</c:f>
              <c:numCache>
                <c:ptCount val="9"/>
                <c:pt idx="0">
                  <c:v>1.63640707118968</c:v>
                </c:pt>
                <c:pt idx="1">
                  <c:v>1.8800969803835135</c:v>
                </c:pt>
                <c:pt idx="2">
                  <c:v>1.4740233588401128</c:v>
                </c:pt>
                <c:pt idx="3">
                  <c:v>2.795110474631751</c:v>
                </c:pt>
                <c:pt idx="4">
                  <c:v>0.888760362444573</c:v>
                </c:pt>
                <c:pt idx="5">
                  <c:v>1.1199438859013326</c:v>
                </c:pt>
                <c:pt idx="6">
                  <c:v>1.4211433946488294</c:v>
                </c:pt>
                <c:pt idx="7">
                  <c:v>1.2661545742473335</c:v>
                </c:pt>
                <c:pt idx="8">
                  <c:v>1.5220870441444512</c:v>
                </c:pt>
              </c:numCache>
            </c:numRef>
          </c:val>
          <c:smooth val="0"/>
        </c:ser>
        <c:axId val="18052434"/>
        <c:axId val="28254179"/>
      </c:lineChart>
      <c:catAx>
        <c:axId val="1805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54179"/>
        <c:crosses val="autoZero"/>
        <c:auto val="1"/>
        <c:lblOffset val="100"/>
        <c:noMultiLvlLbl val="0"/>
      </c:catAx>
      <c:valAx>
        <c:axId val="28254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52434"/>
        <c:crossesAt val="1"/>
        <c:crossBetween val="between"/>
        <c:dispUnits/>
      </c:valAx>
      <c:spPr>
        <a:gradFill rotWithShape="1">
          <a:gsLst>
            <a:gs pos="0">
              <a:srgbClr val="FF00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17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Salford City Council Short Term Absence 
July 2005 to June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1325"/>
          <c:w val="0.99575"/>
          <c:h val="0.8695"/>
        </c:manualLayout>
      </c:layout>
      <c:barChart>
        <c:barDir val="col"/>
        <c:grouping val="clustered"/>
        <c:varyColors val="0"/>
        <c:ser>
          <c:idx val="4"/>
          <c:order val="1"/>
          <c:tx>
            <c:strRef>
              <c:f>TOTALS!$I$14</c:f>
              <c:strCache>
                <c:ptCount val="1"/>
                <c:pt idx="0">
                  <c:v>Average days
lost</c:v>
                </c:pt>
              </c:strCache>
            </c:strRef>
          </c:tx>
          <c:spPr>
            <a:pattFill prst="pct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TOTALS!$B$28:$B$37</c:f>
              <c:strCache>
                <c:ptCount val="9"/>
                <c:pt idx="0">
                  <c:v>Chief Executive</c:v>
                </c:pt>
                <c:pt idx="1">
                  <c:v>Housing and Planning</c:v>
                </c:pt>
                <c:pt idx="2">
                  <c:v>Customer &amp; Support Services</c:v>
                </c:pt>
                <c:pt idx="3">
                  <c:v>Community Health &amp; Social Care</c:v>
                </c:pt>
                <c:pt idx="4">
                  <c:v>Urban Vision </c:v>
                </c:pt>
                <c:pt idx="5">
                  <c:v>Children's Services</c:v>
                </c:pt>
                <c:pt idx="6">
                  <c:v>Environment</c:v>
                </c:pt>
                <c:pt idx="7">
                  <c:v>Schools</c:v>
                </c:pt>
                <c:pt idx="8">
                  <c:v>TOTAL</c:v>
                </c:pt>
              </c:strCache>
            </c:strRef>
          </c:cat>
          <c:val>
            <c:numRef>
              <c:f>TOTALS!$I$28:$I$37</c:f>
              <c:numCache>
                <c:ptCount val="9"/>
                <c:pt idx="0">
                  <c:v>6.6397515527950315</c:v>
                </c:pt>
                <c:pt idx="1">
                  <c:v>5.435530085959885</c:v>
                </c:pt>
                <c:pt idx="2">
                  <c:v>6.9256544502617805</c:v>
                </c:pt>
                <c:pt idx="3">
                  <c:v>7.75</c:v>
                </c:pt>
                <c:pt idx="4">
                  <c:v>5.383458646616542</c:v>
                </c:pt>
                <c:pt idx="5">
                  <c:v>6.504559270516717</c:v>
                </c:pt>
                <c:pt idx="6">
                  <c:v>5.040760869565218</c:v>
                </c:pt>
                <c:pt idx="7">
                  <c:v>4.449361097964979</c:v>
                </c:pt>
                <c:pt idx="8">
                  <c:v>5.602677711423618</c:v>
                </c:pt>
              </c:numCache>
            </c:numRef>
          </c:val>
        </c:ser>
        <c:axId val="52961020"/>
        <c:axId val="6887133"/>
      </c:barChart>
      <c:lineChart>
        <c:grouping val="standard"/>
        <c:varyColors val="0"/>
        <c:ser>
          <c:idx val="3"/>
          <c:order val="0"/>
          <c:tx>
            <c:strRef>
              <c:f>TOTALS!$F$27</c:f>
              <c:strCache>
                <c:ptCount val="1"/>
                <c:pt idx="0">
                  <c:v>% absence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TOTALS!$B$28:$B$37</c:f>
              <c:strCache>
                <c:ptCount val="9"/>
                <c:pt idx="0">
                  <c:v>Chief Executive</c:v>
                </c:pt>
                <c:pt idx="1">
                  <c:v>Housing and Planning</c:v>
                </c:pt>
                <c:pt idx="2">
                  <c:v>Customer &amp; Support Services</c:v>
                </c:pt>
                <c:pt idx="3">
                  <c:v>Community Health &amp; Social Care</c:v>
                </c:pt>
                <c:pt idx="4">
                  <c:v>Urban Vision </c:v>
                </c:pt>
                <c:pt idx="5">
                  <c:v>Children's Services</c:v>
                </c:pt>
                <c:pt idx="6">
                  <c:v>Environment</c:v>
                </c:pt>
                <c:pt idx="7">
                  <c:v>Schools</c:v>
                </c:pt>
                <c:pt idx="8">
                  <c:v>TOTAL</c:v>
                </c:pt>
              </c:strCache>
            </c:strRef>
          </c:cat>
          <c:val>
            <c:numRef>
              <c:f>TOTALS!$F$28:$F$37</c:f>
              <c:numCache>
                <c:ptCount val="9"/>
                <c:pt idx="0">
                  <c:v>2.5537505972288583</c:v>
                </c:pt>
                <c:pt idx="1">
                  <c:v>2.090588494599956</c:v>
                </c:pt>
                <c:pt idx="2">
                  <c:v>2.6637132501006846</c:v>
                </c:pt>
                <c:pt idx="3">
                  <c:v>2.980769230769231</c:v>
                </c:pt>
                <c:pt idx="4">
                  <c:v>2.070561017929439</c:v>
                </c:pt>
                <c:pt idx="5">
                  <c:v>2.5017535655833525</c:v>
                </c:pt>
                <c:pt idx="6">
                  <c:v>1.9387541806020068</c:v>
                </c:pt>
                <c:pt idx="7">
                  <c:v>1.7112927299865304</c:v>
                </c:pt>
                <c:pt idx="8">
                  <c:v>2.154876042855238</c:v>
                </c:pt>
              </c:numCache>
            </c:numRef>
          </c:val>
          <c:smooth val="0"/>
        </c:ser>
        <c:axId val="52961020"/>
        <c:axId val="6887133"/>
      </c:lineChart>
      <c:catAx>
        <c:axId val="52961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87133"/>
        <c:crosses val="autoZero"/>
        <c:auto val="1"/>
        <c:lblOffset val="100"/>
        <c:noMultiLvlLbl val="0"/>
      </c:catAx>
      <c:valAx>
        <c:axId val="6887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61020"/>
        <c:crossesAt val="1"/>
        <c:crossBetween val="between"/>
        <c:dispUnits/>
      </c:valAx>
      <c:spPr>
        <a:gradFill rotWithShape="1">
          <a:gsLst>
            <a:gs pos="0">
              <a:srgbClr val="FF00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15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Salford City Council Absence 
July 2005 to June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2525"/>
          <c:w val="0.99175"/>
          <c:h val="0.8575"/>
        </c:manualLayout>
      </c:layout>
      <c:barChart>
        <c:barDir val="col"/>
        <c:grouping val="clustered"/>
        <c:varyColors val="0"/>
        <c:ser>
          <c:idx val="4"/>
          <c:order val="1"/>
          <c:tx>
            <c:strRef>
              <c:f>TOTALS!$I$40</c:f>
              <c:strCache>
                <c:ptCount val="1"/>
                <c:pt idx="0">
                  <c:v>Average days
lost</c:v>
                </c:pt>
              </c:strCache>
            </c:strRef>
          </c:tx>
          <c:spPr>
            <a:pattFill prst="pct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TOTALS!$B$41:$B$50</c:f>
              <c:strCache>
                <c:ptCount val="9"/>
                <c:pt idx="0">
                  <c:v>Chief Executive</c:v>
                </c:pt>
                <c:pt idx="1">
                  <c:v>Housing and Planning</c:v>
                </c:pt>
                <c:pt idx="2">
                  <c:v>Customer &amp; Support Services</c:v>
                </c:pt>
                <c:pt idx="3">
                  <c:v>Community Health &amp; Social Care</c:v>
                </c:pt>
                <c:pt idx="4">
                  <c:v>Urban Vision </c:v>
                </c:pt>
                <c:pt idx="5">
                  <c:v>Children's Services</c:v>
                </c:pt>
                <c:pt idx="6">
                  <c:v>Environment</c:v>
                </c:pt>
                <c:pt idx="7">
                  <c:v>Schools</c:v>
                </c:pt>
                <c:pt idx="8">
                  <c:v>TOTAL</c:v>
                </c:pt>
              </c:strCache>
            </c:strRef>
          </c:cat>
          <c:val>
            <c:numRef>
              <c:f>TOTALS!$I$41:$I$50</c:f>
              <c:numCache>
                <c:ptCount val="9"/>
                <c:pt idx="0">
                  <c:v>10.894409937888199</c:v>
                </c:pt>
                <c:pt idx="1">
                  <c:v>10.32378223495702</c:v>
                </c:pt>
                <c:pt idx="2">
                  <c:v>10.758115183246073</c:v>
                </c:pt>
                <c:pt idx="3">
                  <c:v>15.017287234042554</c:v>
                </c:pt>
                <c:pt idx="4">
                  <c:v>7.694235588972431</c:v>
                </c:pt>
                <c:pt idx="5">
                  <c:v>9.416413373860182</c:v>
                </c:pt>
                <c:pt idx="6">
                  <c:v>8.735733695652174</c:v>
                </c:pt>
                <c:pt idx="7">
                  <c:v>7.741362991008045</c:v>
                </c:pt>
                <c:pt idx="8">
                  <c:v>9.560104026199191</c:v>
                </c:pt>
              </c:numCache>
            </c:numRef>
          </c:val>
        </c:ser>
        <c:axId val="61984198"/>
        <c:axId val="20986871"/>
      </c:barChart>
      <c:lineChart>
        <c:grouping val="standard"/>
        <c:varyColors val="0"/>
        <c:ser>
          <c:idx val="3"/>
          <c:order val="0"/>
          <c:tx>
            <c:strRef>
              <c:f>TOTALS!$F$40</c:f>
              <c:strCache>
                <c:ptCount val="1"/>
                <c:pt idx="0">
                  <c:v>% absence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TOTALS!$B$41:$B$50</c:f>
              <c:strCache>
                <c:ptCount val="9"/>
                <c:pt idx="0">
                  <c:v>Chief Executive</c:v>
                </c:pt>
                <c:pt idx="1">
                  <c:v>Housing and Planning</c:v>
                </c:pt>
                <c:pt idx="2">
                  <c:v>Customer &amp; Support Services</c:v>
                </c:pt>
                <c:pt idx="3">
                  <c:v>Community Health &amp; Social Care</c:v>
                </c:pt>
                <c:pt idx="4">
                  <c:v>Urban Vision </c:v>
                </c:pt>
                <c:pt idx="5">
                  <c:v>Children's Services</c:v>
                </c:pt>
                <c:pt idx="6">
                  <c:v>Environment</c:v>
                </c:pt>
                <c:pt idx="7">
                  <c:v>Schools</c:v>
                </c:pt>
                <c:pt idx="8">
                  <c:v>TOTAL</c:v>
                </c:pt>
              </c:strCache>
            </c:strRef>
          </c:cat>
          <c:val>
            <c:numRef>
              <c:f>TOTALS!$F$41:$F$50</c:f>
              <c:numCache>
                <c:ptCount val="9"/>
                <c:pt idx="0">
                  <c:v>4.1901576684185375</c:v>
                </c:pt>
                <c:pt idx="1">
                  <c:v>3.9706854749834695</c:v>
                </c:pt>
                <c:pt idx="2">
                  <c:v>4.137736608940798</c:v>
                </c:pt>
                <c:pt idx="3">
                  <c:v>5.775879705400982</c:v>
                </c:pt>
                <c:pt idx="4">
                  <c:v>2.959321380374012</c:v>
                </c:pt>
                <c:pt idx="5">
                  <c:v>3.621697451484686</c:v>
                </c:pt>
                <c:pt idx="6">
                  <c:v>3.3598975752508364</c:v>
                </c:pt>
                <c:pt idx="7">
                  <c:v>2.9774473042338636</c:v>
                </c:pt>
                <c:pt idx="8">
                  <c:v>3.676963086999689</c:v>
                </c:pt>
              </c:numCache>
            </c:numRef>
          </c:val>
          <c:smooth val="0"/>
        </c:ser>
        <c:axId val="61984198"/>
        <c:axId val="20986871"/>
      </c:lineChart>
      <c:catAx>
        <c:axId val="6198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86871"/>
        <c:crosses val="autoZero"/>
        <c:auto val="1"/>
        <c:lblOffset val="100"/>
        <c:noMultiLvlLbl val="0"/>
      </c:catAx>
      <c:valAx>
        <c:axId val="20986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84198"/>
        <c:crossesAt val="1"/>
        <c:crossBetween val="between"/>
        <c:dispUnits/>
      </c:valAx>
      <c:spPr>
        <a:gradFill rotWithShape="1">
          <a:gsLst>
            <a:gs pos="0">
              <a:srgbClr val="FF00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1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9"/>
  </sheetViews>
  <pageMargins left="0.75" right="0.75" top="1" bottom="1" header="0.5" footer="0.5"/>
  <pageSetup horizontalDpi="600" verticalDpi="600" orientation="landscape" paperSize="9"/>
  <headerFooter>
    <oddFooter>&amp;L&amp;8Prepared by Employment and Workforce Planning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9"/>
  </sheetViews>
  <pageMargins left="0.75" right="0.75" top="1" bottom="1" header="0.5" footer="0.5"/>
  <pageSetup horizontalDpi="600" verticalDpi="600" orientation="landscape" paperSize="9"/>
  <headerFooter>
    <oddFooter>&amp;L&amp;8Prepared by Employment and Workforce Planning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9"/>
  </sheetViews>
  <pageMargins left="0.75" right="0.75" top="1" bottom="1" header="0.5" footer="0.5"/>
  <pageSetup horizontalDpi="600" verticalDpi="600" orientation="landscape" paperSize="9"/>
  <headerFooter>
    <oddFooter>&amp;L&amp;8Prepared by Employment and Workforce Planning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95950"/>
    <xdr:graphicFrame>
      <xdr:nvGraphicFramePr>
        <xdr:cNvPr id="1" name="Shape 1025"/>
        <xdr:cNvGraphicFramePr/>
      </xdr:nvGraphicFramePr>
      <xdr:xfrm>
        <a:off x="0" y="0"/>
        <a:ext cx="92678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95950"/>
    <xdr:graphicFrame>
      <xdr:nvGraphicFramePr>
        <xdr:cNvPr id="1" name="Shape 1025"/>
        <xdr:cNvGraphicFramePr/>
      </xdr:nvGraphicFramePr>
      <xdr:xfrm>
        <a:off x="0" y="0"/>
        <a:ext cx="92678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95950"/>
    <xdr:graphicFrame>
      <xdr:nvGraphicFramePr>
        <xdr:cNvPr id="1" name="Shape 1025"/>
        <xdr:cNvGraphicFramePr/>
      </xdr:nvGraphicFramePr>
      <xdr:xfrm>
        <a:off x="0" y="0"/>
        <a:ext cx="92678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76"/>
  <sheetViews>
    <sheetView tabSelected="1" zoomScale="55" zoomScaleNormal="55" workbookViewId="0" topLeftCell="A1">
      <selection activeCell="I7" sqref="I7"/>
    </sheetView>
  </sheetViews>
  <sheetFormatPr defaultColWidth="9.140625" defaultRowHeight="12.75"/>
  <cols>
    <col min="1" max="1" width="9.28125" style="1" bestFit="1" customWidth="1"/>
    <col min="2" max="2" width="50.00390625" style="1" customWidth="1"/>
    <col min="3" max="3" width="13.7109375" style="2" bestFit="1" customWidth="1"/>
    <col min="4" max="4" width="13.57421875" style="2" customWidth="1"/>
    <col min="5" max="5" width="18.28125" style="2" customWidth="1"/>
    <col min="6" max="6" width="16.8515625" style="2" customWidth="1"/>
    <col min="7" max="7" width="21.421875" style="2" customWidth="1"/>
    <col min="8" max="8" width="17.00390625" style="2" customWidth="1"/>
    <col min="9" max="9" width="16.8515625" style="2" customWidth="1"/>
    <col min="10" max="10" width="21.57421875" style="2" customWidth="1"/>
    <col min="11" max="11" width="16.57421875" style="2" customWidth="1"/>
    <col min="12" max="16384" width="9.140625" style="1" customWidth="1"/>
  </cols>
  <sheetData>
    <row r="1" ht="12.75"/>
    <row r="2" ht="23.25">
      <c r="I2" s="25" t="s">
        <v>35</v>
      </c>
    </row>
    <row r="3" ht="12.75"/>
    <row r="4" ht="12.75"/>
    <row r="5" ht="12.75"/>
    <row r="6" ht="12.75"/>
    <row r="7" ht="12.75"/>
    <row r="8" ht="12.75"/>
    <row r="10" spans="2:11" ht="23.25">
      <c r="B10" s="27" t="s">
        <v>6</v>
      </c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23.25">
      <c r="B11" s="27" t="s">
        <v>30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2:11" ht="24.75" customHeight="1">
      <c r="B12" s="28" t="s">
        <v>18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3:11" s="3" customFormat="1" ht="12" customHeight="1">
      <c r="C13" s="4"/>
      <c r="D13" s="4"/>
      <c r="E13" s="4"/>
      <c r="F13" s="4"/>
      <c r="G13" s="4"/>
      <c r="H13" s="4"/>
      <c r="I13" s="4"/>
      <c r="J13" s="4"/>
      <c r="K13" s="4"/>
    </row>
    <row r="14" spans="2:11" s="3" customFormat="1" ht="81" customHeight="1">
      <c r="B14" s="5" t="s">
        <v>1</v>
      </c>
      <c r="C14" s="6" t="s">
        <v>11</v>
      </c>
      <c r="D14" s="6" t="s">
        <v>12</v>
      </c>
      <c r="E14" s="6" t="s">
        <v>13</v>
      </c>
      <c r="F14" s="7" t="s">
        <v>5</v>
      </c>
      <c r="G14" s="22" t="s">
        <v>33</v>
      </c>
      <c r="H14" s="22" t="s">
        <v>14</v>
      </c>
      <c r="I14" s="6" t="s">
        <v>7</v>
      </c>
      <c r="J14" s="22" t="s">
        <v>34</v>
      </c>
      <c r="K14" s="22" t="s">
        <v>14</v>
      </c>
    </row>
    <row r="15" spans="2:11" s="3" customFormat="1" ht="26.25" customHeight="1">
      <c r="B15" s="8" t="s">
        <v>0</v>
      </c>
      <c r="C15" s="18">
        <v>685</v>
      </c>
      <c r="D15" s="10">
        <v>161</v>
      </c>
      <c r="E15" s="18">
        <f>D15*260</f>
        <v>41860</v>
      </c>
      <c r="F15" s="11">
        <f aca="true" t="shared" si="0" ref="F15:F24">C15/E15*100</f>
        <v>1.63640707118968</v>
      </c>
      <c r="G15" s="23">
        <v>1.657608695652174</v>
      </c>
      <c r="H15" s="23">
        <f>F15-G15</f>
        <v>-0.021201624462493962</v>
      </c>
      <c r="I15" s="11">
        <f aca="true" t="shared" si="1" ref="I15:I24">C15/D15</f>
        <v>4.254658385093168</v>
      </c>
      <c r="J15" s="23">
        <v>4.309782608695652</v>
      </c>
      <c r="K15" s="23">
        <f aca="true" t="shared" si="2" ref="K15:K24">I15-J15</f>
        <v>-0.05512422360248426</v>
      </c>
    </row>
    <row r="16" spans="2:11" s="3" customFormat="1" ht="26.25" customHeight="1" hidden="1">
      <c r="B16" s="8" t="s">
        <v>25</v>
      </c>
      <c r="C16" s="18"/>
      <c r="D16" s="10"/>
      <c r="E16" s="18">
        <f aca="true" t="shared" si="3" ref="E16:E24">D16*260</f>
        <v>0</v>
      </c>
      <c r="F16" s="11" t="e">
        <f t="shared" si="0"/>
        <v>#DIV/0!</v>
      </c>
      <c r="G16" s="23" t="e">
        <v>#DIV/0!</v>
      </c>
      <c r="H16" s="23" t="e">
        <f aca="true" t="shared" si="4" ref="H16:H24">F16-G16</f>
        <v>#DIV/0!</v>
      </c>
      <c r="I16" s="11" t="e">
        <f t="shared" si="1"/>
        <v>#DIV/0!</v>
      </c>
      <c r="J16" s="23" t="e">
        <v>#DIV/0!</v>
      </c>
      <c r="K16" s="23" t="e">
        <f t="shared" si="2"/>
        <v>#DIV/0!</v>
      </c>
    </row>
    <row r="17" spans="2:11" s="3" customFormat="1" ht="26.25" customHeight="1">
      <c r="B17" s="8" t="s">
        <v>23</v>
      </c>
      <c r="C17" s="18">
        <v>1706</v>
      </c>
      <c r="D17" s="10">
        <v>349</v>
      </c>
      <c r="E17" s="18">
        <f t="shared" si="3"/>
        <v>90740</v>
      </c>
      <c r="F17" s="11">
        <f>C17/E17*100</f>
        <v>1.8800969803835135</v>
      </c>
      <c r="G17" s="23">
        <v>1.6050516647531574</v>
      </c>
      <c r="H17" s="23">
        <f t="shared" si="4"/>
        <v>0.27504531563035606</v>
      </c>
      <c r="I17" s="11">
        <f t="shared" si="1"/>
        <v>4.888252148997134</v>
      </c>
      <c r="J17" s="23">
        <v>4.173134328358209</v>
      </c>
      <c r="K17" s="23">
        <f t="shared" si="2"/>
        <v>0.715117820638925</v>
      </c>
    </row>
    <row r="18" spans="2:11" s="3" customFormat="1" ht="26.25" customHeight="1">
      <c r="B18" s="8" t="s">
        <v>15</v>
      </c>
      <c r="C18" s="18">
        <v>3660</v>
      </c>
      <c r="D18" s="10">
        <v>955</v>
      </c>
      <c r="E18" s="18">
        <f t="shared" si="3"/>
        <v>248300</v>
      </c>
      <c r="F18" s="11">
        <f t="shared" si="0"/>
        <v>1.4740233588401128</v>
      </c>
      <c r="G18" s="23">
        <v>1.5850073493385595</v>
      </c>
      <c r="H18" s="23">
        <f t="shared" si="4"/>
        <v>-0.11098399049844665</v>
      </c>
      <c r="I18" s="11">
        <f t="shared" si="1"/>
        <v>3.832460732984293</v>
      </c>
      <c r="J18" s="23">
        <v>4.1210191082802545</v>
      </c>
      <c r="K18" s="23">
        <f t="shared" si="2"/>
        <v>-0.2885583752959615</v>
      </c>
    </row>
    <row r="19" spans="2:11" s="3" customFormat="1" ht="26.25" customHeight="1">
      <c r="B19" s="8" t="s">
        <v>20</v>
      </c>
      <c r="C19" s="18">
        <v>10930</v>
      </c>
      <c r="D19" s="10">
        <v>1504</v>
      </c>
      <c r="E19" s="18">
        <f t="shared" si="3"/>
        <v>391040</v>
      </c>
      <c r="F19" s="11">
        <f t="shared" si="0"/>
        <v>2.795110474631751</v>
      </c>
      <c r="G19" s="23">
        <v>2.615181652120966</v>
      </c>
      <c r="H19" s="23">
        <f t="shared" si="4"/>
        <v>0.17992882251078512</v>
      </c>
      <c r="I19" s="11">
        <f t="shared" si="1"/>
        <v>7.267287234042553</v>
      </c>
      <c r="J19" s="23">
        <v>6.799472295514512</v>
      </c>
      <c r="K19" s="23">
        <f t="shared" si="2"/>
        <v>0.4678149385280408</v>
      </c>
    </row>
    <row r="20" spans="2:11" s="3" customFormat="1" ht="26.25" customHeight="1">
      <c r="B20" s="8" t="s">
        <v>22</v>
      </c>
      <c r="C20" s="18">
        <v>922</v>
      </c>
      <c r="D20" s="10">
        <v>399</v>
      </c>
      <c r="E20" s="18">
        <f t="shared" si="3"/>
        <v>103740</v>
      </c>
      <c r="F20" s="11">
        <f t="shared" si="0"/>
        <v>0.888760362444573</v>
      </c>
      <c r="G20" s="23">
        <v>0.8056265984654731</v>
      </c>
      <c r="H20" s="23">
        <f t="shared" si="4"/>
        <v>0.08313376397909988</v>
      </c>
      <c r="I20" s="11">
        <f t="shared" si="1"/>
        <v>2.31077694235589</v>
      </c>
      <c r="J20" s="23">
        <v>2.0946291560102304</v>
      </c>
      <c r="K20" s="23">
        <f t="shared" si="2"/>
        <v>0.21614778634565956</v>
      </c>
    </row>
    <row r="21" spans="2:11" s="3" customFormat="1" ht="26.25" customHeight="1">
      <c r="B21" s="8" t="s">
        <v>21</v>
      </c>
      <c r="C21" s="18">
        <v>3832</v>
      </c>
      <c r="D21" s="10">
        <v>1316</v>
      </c>
      <c r="E21" s="18">
        <f t="shared" si="3"/>
        <v>342160</v>
      </c>
      <c r="F21" s="11">
        <f t="shared" si="0"/>
        <v>1.1199438859013326</v>
      </c>
      <c r="G21" s="23">
        <v>1.6224549465738134</v>
      </c>
      <c r="H21" s="23">
        <f t="shared" si="4"/>
        <v>-0.5025110606724807</v>
      </c>
      <c r="I21" s="11">
        <f t="shared" si="1"/>
        <v>2.911854103343465</v>
      </c>
      <c r="J21" s="23">
        <v>4.218382861091914</v>
      </c>
      <c r="K21" s="23">
        <f t="shared" si="2"/>
        <v>-1.3065287577484495</v>
      </c>
    </row>
    <row r="22" spans="2:11" s="3" customFormat="1" ht="26.25" customHeight="1">
      <c r="B22" s="8" t="s">
        <v>24</v>
      </c>
      <c r="C22" s="18">
        <v>5439</v>
      </c>
      <c r="D22" s="10">
        <v>1472</v>
      </c>
      <c r="E22" s="18">
        <f t="shared" si="3"/>
        <v>382720</v>
      </c>
      <c r="F22" s="11">
        <f t="shared" si="0"/>
        <v>1.4211433946488294</v>
      </c>
      <c r="G22" s="23">
        <v>1.9647052814383492</v>
      </c>
      <c r="H22" s="23">
        <f t="shared" si="4"/>
        <v>-0.5435618867895198</v>
      </c>
      <c r="I22" s="11">
        <f t="shared" si="1"/>
        <v>3.6949728260869565</v>
      </c>
      <c r="J22" s="23">
        <v>5.108233731739708</v>
      </c>
      <c r="K22" s="23">
        <f t="shared" si="2"/>
        <v>-1.4132609056527516</v>
      </c>
    </row>
    <row r="23" spans="2:11" s="3" customFormat="1" ht="26.25" customHeight="1">
      <c r="B23" s="8" t="s">
        <v>8</v>
      </c>
      <c r="C23" s="9">
        <v>13912</v>
      </c>
      <c r="D23" s="10">
        <v>4226</v>
      </c>
      <c r="E23" s="18">
        <f t="shared" si="3"/>
        <v>1098760</v>
      </c>
      <c r="F23" s="11">
        <f t="shared" si="0"/>
        <v>1.2661545742473335</v>
      </c>
      <c r="G23" s="23">
        <v>1.2489816608432753</v>
      </c>
      <c r="H23" s="23">
        <f t="shared" si="4"/>
        <v>0.017172913404058132</v>
      </c>
      <c r="I23" s="11">
        <f t="shared" si="1"/>
        <v>3.2920018930430666</v>
      </c>
      <c r="J23" s="23">
        <v>3.2473523181925157</v>
      </c>
      <c r="K23" s="23">
        <f t="shared" si="2"/>
        <v>0.04464957485055088</v>
      </c>
    </row>
    <row r="24" spans="2:11" s="3" customFormat="1" ht="26.25" customHeight="1">
      <c r="B24" s="12" t="s">
        <v>4</v>
      </c>
      <c r="C24" s="19">
        <f>SUM(C15:C23)</f>
        <v>41086</v>
      </c>
      <c r="D24" s="19">
        <f>SUM(D15:D23)</f>
        <v>10382</v>
      </c>
      <c r="E24" s="26">
        <f t="shared" si="3"/>
        <v>2699320</v>
      </c>
      <c r="F24" s="13">
        <f t="shared" si="0"/>
        <v>1.5220870441444512</v>
      </c>
      <c r="G24" s="24">
        <v>1.62997598428062</v>
      </c>
      <c r="H24" s="24">
        <f t="shared" si="4"/>
        <v>-0.1078889401361689</v>
      </c>
      <c r="I24" s="13">
        <f t="shared" si="1"/>
        <v>3.957426314775573</v>
      </c>
      <c r="J24" s="24">
        <v>4.2379375591296125</v>
      </c>
      <c r="K24" s="24">
        <f t="shared" si="2"/>
        <v>-0.2805112443540394</v>
      </c>
    </row>
    <row r="25" spans="2:11" s="3" customFormat="1" ht="20.25">
      <c r="B25" s="14"/>
      <c r="C25" s="15"/>
      <c r="D25" s="16"/>
      <c r="E25" s="15"/>
      <c r="F25" s="17"/>
      <c r="G25" s="4"/>
      <c r="H25" s="4"/>
      <c r="I25" s="17"/>
      <c r="J25" s="4"/>
      <c r="K25" s="4"/>
    </row>
    <row r="26" spans="3:11" s="3" customFormat="1" ht="20.25">
      <c r="C26" s="4"/>
      <c r="D26" s="4"/>
      <c r="E26" s="4"/>
      <c r="F26" s="4"/>
      <c r="G26" s="4"/>
      <c r="H26" s="4"/>
      <c r="I26" s="4"/>
      <c r="J26" s="4"/>
      <c r="K26" s="4"/>
    </row>
    <row r="27" spans="2:11" s="3" customFormat="1" ht="81" customHeight="1">
      <c r="B27" s="5" t="s">
        <v>2</v>
      </c>
      <c r="C27" s="6" t="s">
        <v>11</v>
      </c>
      <c r="D27" s="6" t="s">
        <v>12</v>
      </c>
      <c r="E27" s="6" t="s">
        <v>13</v>
      </c>
      <c r="F27" s="7" t="s">
        <v>5</v>
      </c>
      <c r="G27" s="22" t="s">
        <v>33</v>
      </c>
      <c r="H27" s="22" t="s">
        <v>14</v>
      </c>
      <c r="I27" s="6" t="s">
        <v>7</v>
      </c>
      <c r="J27" s="22" t="s">
        <v>34</v>
      </c>
      <c r="K27" s="22" t="s">
        <v>14</v>
      </c>
    </row>
    <row r="28" spans="2:11" s="3" customFormat="1" ht="26.25" customHeight="1">
      <c r="B28" s="8" t="s">
        <v>0</v>
      </c>
      <c r="C28" s="18">
        <v>1069</v>
      </c>
      <c r="D28" s="10">
        <v>161</v>
      </c>
      <c r="E28" s="18">
        <f>D28*260</f>
        <v>41860</v>
      </c>
      <c r="F28" s="11">
        <f aca="true" t="shared" si="5" ref="F28:F37">C28/E28*100</f>
        <v>2.5537505972288583</v>
      </c>
      <c r="G28" s="23">
        <v>2.2345317725752505</v>
      </c>
      <c r="H28" s="23">
        <f aca="true" t="shared" si="6" ref="H28:H37">F28-G28</f>
        <v>0.31921882465360785</v>
      </c>
      <c r="I28" s="11">
        <f>C28/D28</f>
        <v>6.6397515527950315</v>
      </c>
      <c r="J28" s="23">
        <v>5.809782608695652</v>
      </c>
      <c r="K28" s="23">
        <f>I28-J28</f>
        <v>0.8299689440993792</v>
      </c>
    </row>
    <row r="29" spans="2:11" s="3" customFormat="1" ht="26.25" customHeight="1" hidden="1">
      <c r="B29" s="8" t="s">
        <v>25</v>
      </c>
      <c r="C29" s="18"/>
      <c r="D29" s="10"/>
      <c r="E29" s="18">
        <f aca="true" t="shared" si="7" ref="E29:E37">D29*260</f>
        <v>0</v>
      </c>
      <c r="F29" s="11">
        <v>0</v>
      </c>
      <c r="G29" s="23">
        <v>0</v>
      </c>
      <c r="H29" s="23">
        <f t="shared" si="6"/>
        <v>0</v>
      </c>
      <c r="I29" s="11">
        <v>0</v>
      </c>
      <c r="J29" s="23">
        <v>0</v>
      </c>
      <c r="K29" s="23">
        <f aca="true" t="shared" si="8" ref="K29:K37">I29-J29</f>
        <v>0</v>
      </c>
    </row>
    <row r="30" spans="2:11" s="3" customFormat="1" ht="26.25" customHeight="1">
      <c r="B30" s="8" t="s">
        <v>23</v>
      </c>
      <c r="C30" s="18">
        <v>1897</v>
      </c>
      <c r="D30" s="10">
        <v>349</v>
      </c>
      <c r="E30" s="18">
        <f t="shared" si="7"/>
        <v>90740</v>
      </c>
      <c r="F30" s="11">
        <f>C30/E30*100</f>
        <v>2.090588494599956</v>
      </c>
      <c r="G30" s="23">
        <v>2.3157290470723306</v>
      </c>
      <c r="H30" s="23">
        <f t="shared" si="6"/>
        <v>-0.22514055247237463</v>
      </c>
      <c r="I30" s="11">
        <f aca="true" t="shared" si="9" ref="I30:I37">C30/D30</f>
        <v>5.435530085959885</v>
      </c>
      <c r="J30" s="23">
        <v>6.020895522388059</v>
      </c>
      <c r="K30" s="23">
        <f t="shared" si="8"/>
        <v>-0.585365436428174</v>
      </c>
    </row>
    <row r="31" spans="2:11" s="3" customFormat="1" ht="26.25" customHeight="1">
      <c r="B31" s="8" t="s">
        <v>15</v>
      </c>
      <c r="C31" s="18">
        <v>6614</v>
      </c>
      <c r="D31" s="10">
        <v>955</v>
      </c>
      <c r="E31" s="18">
        <f t="shared" si="7"/>
        <v>248300</v>
      </c>
      <c r="F31" s="11">
        <f t="shared" si="5"/>
        <v>2.6637132501006846</v>
      </c>
      <c r="G31" s="23">
        <v>2.8111219990200884</v>
      </c>
      <c r="H31" s="23">
        <f t="shared" si="6"/>
        <v>-0.1474087489194038</v>
      </c>
      <c r="I31" s="11">
        <f t="shared" si="9"/>
        <v>6.9256544502617805</v>
      </c>
      <c r="J31" s="23">
        <v>7.308917197452229</v>
      </c>
      <c r="K31" s="23">
        <f t="shared" si="8"/>
        <v>-0.3832627471904484</v>
      </c>
    </row>
    <row r="32" spans="2:11" s="3" customFormat="1" ht="26.25" customHeight="1">
      <c r="B32" s="8" t="s">
        <v>20</v>
      </c>
      <c r="C32" s="18">
        <v>11656</v>
      </c>
      <c r="D32" s="10">
        <v>1504</v>
      </c>
      <c r="E32" s="18">
        <f t="shared" si="7"/>
        <v>391040</v>
      </c>
      <c r="F32" s="11">
        <f t="shared" si="5"/>
        <v>2.980769230769231</v>
      </c>
      <c r="G32" s="23">
        <v>2.80140044651918</v>
      </c>
      <c r="H32" s="23">
        <f t="shared" si="6"/>
        <v>0.17936878425005087</v>
      </c>
      <c r="I32" s="11">
        <f t="shared" si="9"/>
        <v>7.75</v>
      </c>
      <c r="J32" s="23">
        <v>7.283641160949868</v>
      </c>
      <c r="K32" s="23">
        <f t="shared" si="8"/>
        <v>0.4663588390501321</v>
      </c>
    </row>
    <row r="33" spans="2:11" s="3" customFormat="1" ht="26.25" customHeight="1">
      <c r="B33" s="8" t="s">
        <v>22</v>
      </c>
      <c r="C33" s="18">
        <v>2148</v>
      </c>
      <c r="D33" s="10">
        <v>399</v>
      </c>
      <c r="E33" s="18">
        <f t="shared" si="7"/>
        <v>103740</v>
      </c>
      <c r="F33" s="11">
        <f t="shared" si="5"/>
        <v>2.070561017929439</v>
      </c>
      <c r="G33" s="23">
        <v>2.3047412945111154</v>
      </c>
      <c r="H33" s="23">
        <f t="shared" si="6"/>
        <v>-0.2341802765816765</v>
      </c>
      <c r="I33" s="11">
        <f t="shared" si="9"/>
        <v>5.383458646616542</v>
      </c>
      <c r="J33" s="23">
        <v>5.9923273657289</v>
      </c>
      <c r="K33" s="23">
        <f t="shared" si="8"/>
        <v>-0.6088687191123583</v>
      </c>
    </row>
    <row r="34" spans="2:11" s="3" customFormat="1" ht="26.25" customHeight="1">
      <c r="B34" s="8" t="s">
        <v>21</v>
      </c>
      <c r="C34" s="18">
        <v>8560</v>
      </c>
      <c r="D34" s="10">
        <v>1316</v>
      </c>
      <c r="E34" s="18">
        <f t="shared" si="7"/>
        <v>342160</v>
      </c>
      <c r="F34" s="11">
        <f t="shared" si="5"/>
        <v>2.5017535655833525</v>
      </c>
      <c r="G34" s="23">
        <v>2.243102440061666</v>
      </c>
      <c r="H34" s="23">
        <f t="shared" si="6"/>
        <v>0.25865112552168634</v>
      </c>
      <c r="I34" s="11">
        <f t="shared" si="9"/>
        <v>6.504559270516717</v>
      </c>
      <c r="J34" s="23">
        <v>5.8320663441603315</v>
      </c>
      <c r="K34" s="23">
        <f t="shared" si="8"/>
        <v>0.6724929263563855</v>
      </c>
    </row>
    <row r="35" spans="2:11" s="3" customFormat="1" ht="26.25" customHeight="1">
      <c r="B35" s="8" t="s">
        <v>24</v>
      </c>
      <c r="C35" s="18">
        <v>7420</v>
      </c>
      <c r="D35" s="10">
        <v>1472</v>
      </c>
      <c r="E35" s="18">
        <f t="shared" si="7"/>
        <v>382720</v>
      </c>
      <c r="F35" s="11">
        <f t="shared" si="5"/>
        <v>1.9387541806020068</v>
      </c>
      <c r="G35" s="23">
        <v>2.013229134743079</v>
      </c>
      <c r="H35" s="23">
        <f t="shared" si="6"/>
        <v>-0.07447495414107208</v>
      </c>
      <c r="I35" s="11">
        <f t="shared" si="9"/>
        <v>5.040760869565218</v>
      </c>
      <c r="J35" s="23">
        <v>5.2343957503320055</v>
      </c>
      <c r="K35" s="23">
        <f t="shared" si="8"/>
        <v>-0.1936348807667878</v>
      </c>
    </row>
    <row r="36" spans="2:11" s="3" customFormat="1" ht="26.25" customHeight="1">
      <c r="B36" s="8" t="s">
        <v>8</v>
      </c>
      <c r="C36" s="18">
        <v>18803</v>
      </c>
      <c r="D36" s="10">
        <v>4226</v>
      </c>
      <c r="E36" s="18">
        <f t="shared" si="7"/>
        <v>1098760</v>
      </c>
      <c r="F36" s="11">
        <f t="shared" si="5"/>
        <v>1.7112927299865304</v>
      </c>
      <c r="G36" s="23">
        <v>1.6905335191990876</v>
      </c>
      <c r="H36" s="23">
        <f t="shared" si="6"/>
        <v>0.020759210787442806</v>
      </c>
      <c r="I36" s="11">
        <f t="shared" si="9"/>
        <v>4.449361097964979</v>
      </c>
      <c r="J36" s="23">
        <v>4.395387149917628</v>
      </c>
      <c r="K36" s="23">
        <f t="shared" si="8"/>
        <v>0.053973948047350895</v>
      </c>
    </row>
    <row r="37" spans="2:11" s="3" customFormat="1" ht="26.25" customHeight="1">
      <c r="B37" s="12" t="s">
        <v>4</v>
      </c>
      <c r="C37" s="19">
        <f>SUM(C28:C36)</f>
        <v>58167</v>
      </c>
      <c r="D37" s="19">
        <f>SUM(D28:D36)</f>
        <v>10382</v>
      </c>
      <c r="E37" s="26">
        <f t="shared" si="7"/>
        <v>2699320</v>
      </c>
      <c r="F37" s="13">
        <f t="shared" si="5"/>
        <v>2.154876042855238</v>
      </c>
      <c r="G37" s="24">
        <v>2.123353467724329</v>
      </c>
      <c r="H37" s="24">
        <f t="shared" si="6"/>
        <v>0.03152257513090895</v>
      </c>
      <c r="I37" s="13">
        <f t="shared" si="9"/>
        <v>5.602677711423618</v>
      </c>
      <c r="J37" s="24">
        <v>5.520719016083254</v>
      </c>
      <c r="K37" s="24">
        <f t="shared" si="8"/>
        <v>0.08195869534036326</v>
      </c>
    </row>
    <row r="38" spans="2:11" s="3" customFormat="1" ht="20.25">
      <c r="B38" s="14"/>
      <c r="C38" s="15"/>
      <c r="D38" s="16"/>
      <c r="E38" s="15"/>
      <c r="F38" s="17"/>
      <c r="G38" s="4"/>
      <c r="H38" s="4"/>
      <c r="I38" s="17"/>
      <c r="J38" s="4"/>
      <c r="K38" s="4"/>
    </row>
    <row r="39" spans="3:11" s="3" customFormat="1" ht="20.25">
      <c r="C39" s="4"/>
      <c r="D39" s="4"/>
      <c r="E39" s="4"/>
      <c r="F39" s="4"/>
      <c r="G39" s="4"/>
      <c r="H39" s="4"/>
      <c r="I39" s="4"/>
      <c r="J39" s="4"/>
      <c r="K39" s="4"/>
    </row>
    <row r="40" spans="2:11" s="3" customFormat="1" ht="81" customHeight="1">
      <c r="B40" s="5" t="s">
        <v>3</v>
      </c>
      <c r="C40" s="6" t="s">
        <v>11</v>
      </c>
      <c r="D40" s="6" t="s">
        <v>12</v>
      </c>
      <c r="E40" s="6" t="s">
        <v>13</v>
      </c>
      <c r="F40" s="7" t="s">
        <v>5</v>
      </c>
      <c r="G40" s="22" t="s">
        <v>33</v>
      </c>
      <c r="H40" s="22" t="s">
        <v>14</v>
      </c>
      <c r="I40" s="6" t="s">
        <v>7</v>
      </c>
      <c r="J40" s="22" t="s">
        <v>34</v>
      </c>
      <c r="K40" s="22" t="s">
        <v>14</v>
      </c>
    </row>
    <row r="41" spans="2:11" s="3" customFormat="1" ht="26.25" customHeight="1">
      <c r="B41" s="8" t="s">
        <v>0</v>
      </c>
      <c r="C41" s="18">
        <f>C28+C15</f>
        <v>1754</v>
      </c>
      <c r="D41" s="10">
        <v>161</v>
      </c>
      <c r="E41" s="18">
        <f aca="true" t="shared" si="10" ref="E41:E50">D41*260</f>
        <v>41860</v>
      </c>
      <c r="F41" s="11">
        <f>C41/E41*100</f>
        <v>4.1901576684185375</v>
      </c>
      <c r="G41" s="23">
        <v>3.892140468227425</v>
      </c>
      <c r="H41" s="23">
        <f>F41-G41</f>
        <v>0.29801720019111233</v>
      </c>
      <c r="I41" s="11">
        <f aca="true" t="shared" si="11" ref="I41:I50">C41/D41</f>
        <v>10.894409937888199</v>
      </c>
      <c r="J41" s="23">
        <v>10.119565217391305</v>
      </c>
      <c r="K41" s="23">
        <f aca="true" t="shared" si="12" ref="K41:K50">I41-J41</f>
        <v>0.774844720496894</v>
      </c>
    </row>
    <row r="42" spans="2:11" s="3" customFormat="1" ht="26.25" customHeight="1" hidden="1">
      <c r="B42" s="8" t="s">
        <v>25</v>
      </c>
      <c r="C42" s="18">
        <f aca="true" t="shared" si="13" ref="C42:C49">C29+C16</f>
        <v>0</v>
      </c>
      <c r="D42" s="10"/>
      <c r="E42" s="18">
        <f t="shared" si="10"/>
        <v>0</v>
      </c>
      <c r="F42" s="11" t="e">
        <f>C42/E42*100</f>
        <v>#DIV/0!</v>
      </c>
      <c r="G42" s="23" t="e">
        <v>#DIV/0!</v>
      </c>
      <c r="H42" s="23" t="e">
        <f aca="true" t="shared" si="14" ref="H42:H50">F42-G42</f>
        <v>#DIV/0!</v>
      </c>
      <c r="I42" s="11" t="e">
        <f t="shared" si="11"/>
        <v>#DIV/0!</v>
      </c>
      <c r="J42" s="23" t="e">
        <v>#DIV/0!</v>
      </c>
      <c r="K42" s="23" t="e">
        <f t="shared" si="12"/>
        <v>#DIV/0!</v>
      </c>
    </row>
    <row r="43" spans="2:11" s="3" customFormat="1" ht="26.25" customHeight="1">
      <c r="B43" s="8" t="s">
        <v>23</v>
      </c>
      <c r="C43" s="18">
        <f t="shared" si="13"/>
        <v>3603</v>
      </c>
      <c r="D43" s="10">
        <v>349</v>
      </c>
      <c r="E43" s="18">
        <f t="shared" si="10"/>
        <v>90740</v>
      </c>
      <c r="F43" s="11">
        <f>C43/E43*100</f>
        <v>3.9706854749834695</v>
      </c>
      <c r="G43" s="23">
        <v>3.920780711825488</v>
      </c>
      <c r="H43" s="23">
        <f t="shared" si="14"/>
        <v>0.049904763157981424</v>
      </c>
      <c r="I43" s="11">
        <f t="shared" si="11"/>
        <v>10.32378223495702</v>
      </c>
      <c r="J43" s="23">
        <v>10.194029850746269</v>
      </c>
      <c r="K43" s="23">
        <f t="shared" si="12"/>
        <v>0.12975238421075197</v>
      </c>
    </row>
    <row r="44" spans="2:11" s="3" customFormat="1" ht="26.25" customHeight="1">
      <c r="B44" s="8" t="s">
        <v>15</v>
      </c>
      <c r="C44" s="18">
        <f t="shared" si="13"/>
        <v>10274</v>
      </c>
      <c r="D44" s="10">
        <v>955</v>
      </c>
      <c r="E44" s="18">
        <f t="shared" si="10"/>
        <v>248300</v>
      </c>
      <c r="F44" s="11">
        <f aca="true" t="shared" si="15" ref="F44:F50">C44/E44*100</f>
        <v>4.137736608940798</v>
      </c>
      <c r="G44" s="23">
        <v>4.396129348358648</v>
      </c>
      <c r="H44" s="23">
        <f t="shared" si="14"/>
        <v>-0.25839273941785024</v>
      </c>
      <c r="I44" s="11">
        <f t="shared" si="11"/>
        <v>10.758115183246073</v>
      </c>
      <c r="J44" s="23">
        <v>11.429936305732484</v>
      </c>
      <c r="K44" s="23">
        <f t="shared" si="12"/>
        <v>-0.6718211224864117</v>
      </c>
    </row>
    <row r="45" spans="2:11" s="3" customFormat="1" ht="26.25" customHeight="1">
      <c r="B45" s="8" t="s">
        <v>20</v>
      </c>
      <c r="C45" s="18">
        <f t="shared" si="13"/>
        <v>22586</v>
      </c>
      <c r="D45" s="10">
        <v>1504</v>
      </c>
      <c r="E45" s="18">
        <f t="shared" si="10"/>
        <v>391040</v>
      </c>
      <c r="F45" s="11">
        <f t="shared" si="15"/>
        <v>5.775879705400982</v>
      </c>
      <c r="G45" s="23">
        <v>5.416582098640147</v>
      </c>
      <c r="H45" s="23">
        <f t="shared" si="14"/>
        <v>0.3592976067608351</v>
      </c>
      <c r="I45" s="11">
        <f t="shared" si="11"/>
        <v>15.017287234042554</v>
      </c>
      <c r="J45" s="23">
        <v>14.08311345646438</v>
      </c>
      <c r="K45" s="23">
        <f t="shared" si="12"/>
        <v>0.9341737775781738</v>
      </c>
    </row>
    <row r="46" spans="2:11" s="3" customFormat="1" ht="26.25" customHeight="1">
      <c r="B46" s="8" t="s">
        <v>22</v>
      </c>
      <c r="C46" s="18">
        <f t="shared" si="13"/>
        <v>3070</v>
      </c>
      <c r="D46" s="10">
        <v>399</v>
      </c>
      <c r="E46" s="18">
        <f t="shared" si="10"/>
        <v>103740</v>
      </c>
      <c r="F46" s="11">
        <f t="shared" si="15"/>
        <v>2.959321380374012</v>
      </c>
      <c r="G46" s="23">
        <v>3.1103678929765883</v>
      </c>
      <c r="H46" s="23">
        <f t="shared" si="14"/>
        <v>-0.1510465126025764</v>
      </c>
      <c r="I46" s="11">
        <f t="shared" si="11"/>
        <v>7.694235588972431</v>
      </c>
      <c r="J46" s="23">
        <v>8.08695652173913</v>
      </c>
      <c r="K46" s="23">
        <f t="shared" si="12"/>
        <v>-0.39272093276670006</v>
      </c>
    </row>
    <row r="47" spans="2:11" s="3" customFormat="1" ht="26.25" customHeight="1">
      <c r="B47" s="8" t="s">
        <v>21</v>
      </c>
      <c r="C47" s="18">
        <f t="shared" si="13"/>
        <v>12392</v>
      </c>
      <c r="D47" s="10">
        <v>1316</v>
      </c>
      <c r="E47" s="18">
        <f t="shared" si="10"/>
        <v>342160</v>
      </c>
      <c r="F47" s="11">
        <f t="shared" si="15"/>
        <v>3.621697451484686</v>
      </c>
      <c r="G47" s="23">
        <v>3.865557386635479</v>
      </c>
      <c r="H47" s="23">
        <f t="shared" si="14"/>
        <v>-0.2438599351507933</v>
      </c>
      <c r="I47" s="11">
        <f t="shared" si="11"/>
        <v>9.416413373860182</v>
      </c>
      <c r="J47" s="23">
        <v>10.050449205252246</v>
      </c>
      <c r="K47" s="23">
        <f t="shared" si="12"/>
        <v>-0.6340358313920635</v>
      </c>
    </row>
    <row r="48" spans="2:11" s="3" customFormat="1" ht="26.25" customHeight="1">
      <c r="B48" s="8" t="s">
        <v>24</v>
      </c>
      <c r="C48" s="18">
        <f t="shared" si="13"/>
        <v>12859</v>
      </c>
      <c r="D48" s="10">
        <v>1472</v>
      </c>
      <c r="E48" s="18">
        <f t="shared" si="10"/>
        <v>382720</v>
      </c>
      <c r="F48" s="11">
        <f t="shared" si="15"/>
        <v>3.3598975752508364</v>
      </c>
      <c r="G48" s="23">
        <v>3.977934416181428</v>
      </c>
      <c r="H48" s="23">
        <f t="shared" si="14"/>
        <v>-0.6180368409305914</v>
      </c>
      <c r="I48" s="11">
        <f t="shared" si="11"/>
        <v>8.735733695652174</v>
      </c>
      <c r="J48" s="23">
        <v>10.342629482071713</v>
      </c>
      <c r="K48" s="23">
        <f t="shared" si="12"/>
        <v>-1.606895786419539</v>
      </c>
    </row>
    <row r="49" spans="2:11" s="3" customFormat="1" ht="26.25" customHeight="1">
      <c r="B49" s="8" t="s">
        <v>8</v>
      </c>
      <c r="C49" s="18">
        <f t="shared" si="13"/>
        <v>32715</v>
      </c>
      <c r="D49" s="10">
        <v>4226</v>
      </c>
      <c r="E49" s="18">
        <f t="shared" si="10"/>
        <v>1098760</v>
      </c>
      <c r="F49" s="11">
        <f t="shared" si="15"/>
        <v>2.9774473042338636</v>
      </c>
      <c r="G49" s="23">
        <v>2.939515180042363</v>
      </c>
      <c r="H49" s="23">
        <f t="shared" si="14"/>
        <v>0.037932124191500716</v>
      </c>
      <c r="I49" s="11">
        <f t="shared" si="11"/>
        <v>7.741362991008045</v>
      </c>
      <c r="J49" s="23">
        <v>7.642739468110143</v>
      </c>
      <c r="K49" s="23">
        <f t="shared" si="12"/>
        <v>0.09862352289790177</v>
      </c>
    </row>
    <row r="50" spans="2:11" s="3" customFormat="1" ht="26.25" customHeight="1">
      <c r="B50" s="12" t="s">
        <v>4</v>
      </c>
      <c r="C50" s="19">
        <f>SUM(C41:C49)</f>
        <v>99253</v>
      </c>
      <c r="D50" s="19">
        <f>SUM(D41:D49)</f>
        <v>10382</v>
      </c>
      <c r="E50" s="26">
        <f t="shared" si="10"/>
        <v>2699320</v>
      </c>
      <c r="F50" s="13">
        <f t="shared" si="15"/>
        <v>3.676963086999689</v>
      </c>
      <c r="G50" s="24">
        <v>3.7533294520049485</v>
      </c>
      <c r="H50" s="24">
        <f t="shared" si="14"/>
        <v>-0.0763663650052595</v>
      </c>
      <c r="I50" s="13">
        <f t="shared" si="11"/>
        <v>9.560104026199191</v>
      </c>
      <c r="J50" s="24">
        <v>9.758656575212866</v>
      </c>
      <c r="K50" s="24">
        <f t="shared" si="12"/>
        <v>-0.1985525490136748</v>
      </c>
    </row>
    <row r="51" spans="3:11" s="3" customFormat="1" ht="20.25">
      <c r="C51" s="4"/>
      <c r="D51" s="4"/>
      <c r="E51" s="4"/>
      <c r="F51" s="4"/>
      <c r="G51" s="4"/>
      <c r="H51" s="4"/>
      <c r="I51" s="4"/>
      <c r="J51" s="4"/>
      <c r="K51" s="4"/>
    </row>
    <row r="52" spans="2:11" s="3" customFormat="1" ht="26.25" customHeight="1">
      <c r="B52" s="20" t="s">
        <v>9</v>
      </c>
      <c r="C52" s="4"/>
      <c r="D52" s="4"/>
      <c r="E52" s="4"/>
      <c r="F52" s="4"/>
      <c r="G52" s="4"/>
      <c r="H52" s="4"/>
      <c r="I52" s="4"/>
      <c r="J52" s="4"/>
      <c r="K52" s="4"/>
    </row>
    <row r="53" spans="2:11" s="3" customFormat="1" ht="26.25" customHeight="1">
      <c r="B53" s="3" t="s">
        <v>31</v>
      </c>
      <c r="C53" s="4"/>
      <c r="D53" s="4"/>
      <c r="E53" s="4"/>
      <c r="F53" s="4"/>
      <c r="G53" s="4"/>
      <c r="H53" s="4"/>
      <c r="I53" s="4"/>
      <c r="J53" s="4"/>
      <c r="K53" s="4"/>
    </row>
    <row r="54" spans="2:11" s="3" customFormat="1" ht="26.25" customHeight="1">
      <c r="B54" s="3" t="s">
        <v>10</v>
      </c>
      <c r="C54" s="4"/>
      <c r="D54" s="4"/>
      <c r="E54" s="4"/>
      <c r="F54" s="4"/>
      <c r="G54" s="4"/>
      <c r="H54" s="4"/>
      <c r="I54" s="4"/>
      <c r="J54" s="4"/>
      <c r="K54" s="4"/>
    </row>
    <row r="55" spans="2:9" s="3" customFormat="1" ht="26.25" customHeight="1">
      <c r="B55" s="3" t="s">
        <v>32</v>
      </c>
      <c r="C55" s="4"/>
      <c r="D55" s="4"/>
      <c r="E55" s="4"/>
      <c r="F55" s="4"/>
      <c r="G55" s="4"/>
      <c r="H55" s="4"/>
      <c r="I55" s="4"/>
    </row>
    <row r="56" spans="2:11" s="3" customFormat="1" ht="26.25" customHeight="1">
      <c r="B56" s="3" t="s">
        <v>29</v>
      </c>
      <c r="C56" s="4"/>
      <c r="D56" s="4"/>
      <c r="E56" s="4"/>
      <c r="F56" s="4"/>
      <c r="G56" s="4"/>
      <c r="H56" s="4"/>
      <c r="I56" s="4"/>
      <c r="J56" s="4"/>
      <c r="K56" s="4"/>
    </row>
    <row r="57" spans="2:11" s="3" customFormat="1" ht="26.25" customHeight="1">
      <c r="B57" s="21" t="s">
        <v>27</v>
      </c>
      <c r="C57" s="4"/>
      <c r="D57" s="4"/>
      <c r="E57" s="4"/>
      <c r="F57" s="4"/>
      <c r="G57" s="4"/>
      <c r="H57" s="4"/>
      <c r="I57" s="4"/>
      <c r="J57" s="4"/>
      <c r="K57" s="4"/>
    </row>
    <row r="58" spans="2:11" s="3" customFormat="1" ht="26.25" customHeight="1">
      <c r="B58" s="3" t="s">
        <v>16</v>
      </c>
      <c r="C58" s="4"/>
      <c r="D58" s="4"/>
      <c r="E58" s="4"/>
      <c r="F58" s="4"/>
      <c r="G58" s="4"/>
      <c r="H58" s="4"/>
      <c r="I58" s="4"/>
      <c r="J58" s="4"/>
      <c r="K58" s="4"/>
    </row>
    <row r="59" spans="2:11" s="3" customFormat="1" ht="26.25" customHeight="1">
      <c r="B59" s="21" t="s">
        <v>28</v>
      </c>
      <c r="C59" s="4"/>
      <c r="D59" s="4"/>
      <c r="E59" s="4"/>
      <c r="F59" s="4"/>
      <c r="G59" s="4"/>
      <c r="H59" s="4"/>
      <c r="I59" s="4"/>
      <c r="J59" s="4"/>
      <c r="K59" s="4"/>
    </row>
    <row r="60" spans="2:11" s="3" customFormat="1" ht="26.25" customHeight="1">
      <c r="B60" s="3" t="s">
        <v>26</v>
      </c>
      <c r="C60" s="4"/>
      <c r="D60" s="4"/>
      <c r="E60" s="4"/>
      <c r="F60" s="4"/>
      <c r="G60" s="4"/>
      <c r="H60" s="4"/>
      <c r="I60" s="4"/>
      <c r="J60" s="4"/>
      <c r="K60" s="4"/>
    </row>
    <row r="61" spans="2:11" s="3" customFormat="1" ht="26.25" customHeight="1">
      <c r="B61" s="3" t="s">
        <v>17</v>
      </c>
      <c r="C61" s="4"/>
      <c r="D61" s="4"/>
      <c r="E61" s="4"/>
      <c r="F61" s="4"/>
      <c r="G61" s="4"/>
      <c r="H61" s="4"/>
      <c r="I61" s="4"/>
      <c r="J61" s="4"/>
      <c r="K61" s="4"/>
    </row>
    <row r="62" spans="2:11" s="3" customFormat="1" ht="26.25" customHeight="1">
      <c r="B62" s="3" t="s">
        <v>19</v>
      </c>
      <c r="C62" s="4"/>
      <c r="D62" s="4"/>
      <c r="E62" s="4"/>
      <c r="F62" s="4"/>
      <c r="G62" s="4"/>
      <c r="H62" s="4"/>
      <c r="I62" s="4"/>
      <c r="J62" s="4"/>
      <c r="K62" s="4"/>
    </row>
    <row r="63" spans="3:11" s="3" customFormat="1" ht="20.25">
      <c r="C63" s="4"/>
      <c r="D63" s="4"/>
      <c r="E63" s="4"/>
      <c r="F63" s="4"/>
      <c r="G63" s="4"/>
      <c r="H63" s="4"/>
      <c r="I63" s="4"/>
      <c r="J63" s="4"/>
      <c r="K63" s="4"/>
    </row>
    <row r="64" spans="3:11" s="3" customFormat="1" ht="20.25">
      <c r="C64" s="4"/>
      <c r="D64" s="4"/>
      <c r="E64" s="4"/>
      <c r="F64" s="4"/>
      <c r="G64" s="4"/>
      <c r="H64" s="4"/>
      <c r="I64" s="4"/>
      <c r="J64" s="4"/>
      <c r="K64" s="4"/>
    </row>
    <row r="65" spans="3:11" s="3" customFormat="1" ht="20.25">
      <c r="C65" s="4"/>
      <c r="D65" s="4"/>
      <c r="E65" s="4"/>
      <c r="F65" s="4"/>
      <c r="G65" s="4"/>
      <c r="H65" s="4"/>
      <c r="I65" s="4"/>
      <c r="J65" s="4"/>
      <c r="K65" s="4"/>
    </row>
    <row r="66" spans="3:11" s="3" customFormat="1" ht="20.25">
      <c r="C66" s="4"/>
      <c r="D66" s="4"/>
      <c r="E66" s="4"/>
      <c r="F66" s="4"/>
      <c r="G66" s="4"/>
      <c r="H66" s="4"/>
      <c r="I66" s="4"/>
      <c r="J66" s="4"/>
      <c r="K66" s="4"/>
    </row>
    <row r="67" spans="3:11" s="3" customFormat="1" ht="20.25">
      <c r="C67" s="4"/>
      <c r="D67" s="4"/>
      <c r="E67" s="4"/>
      <c r="F67" s="4"/>
      <c r="G67" s="4"/>
      <c r="H67" s="4"/>
      <c r="I67" s="4"/>
      <c r="J67" s="4"/>
      <c r="K67" s="4"/>
    </row>
    <row r="68" spans="3:11" s="3" customFormat="1" ht="20.25">
      <c r="C68" s="4"/>
      <c r="D68" s="4"/>
      <c r="E68" s="4"/>
      <c r="F68" s="4"/>
      <c r="G68" s="4"/>
      <c r="H68" s="4"/>
      <c r="I68" s="4"/>
      <c r="J68" s="4"/>
      <c r="K68" s="4"/>
    </row>
    <row r="69" spans="3:11" s="3" customFormat="1" ht="20.25">
      <c r="C69" s="4"/>
      <c r="D69" s="4"/>
      <c r="E69" s="4"/>
      <c r="F69" s="4"/>
      <c r="G69" s="4"/>
      <c r="H69" s="4"/>
      <c r="I69" s="4"/>
      <c r="J69" s="4"/>
      <c r="K69" s="4"/>
    </row>
    <row r="70" spans="3:11" s="3" customFormat="1" ht="20.25">
      <c r="C70" s="4"/>
      <c r="D70" s="4"/>
      <c r="E70" s="4"/>
      <c r="F70" s="4"/>
      <c r="G70" s="4"/>
      <c r="H70" s="4"/>
      <c r="I70" s="4"/>
      <c r="J70" s="4"/>
      <c r="K70" s="4"/>
    </row>
    <row r="71" spans="3:11" s="3" customFormat="1" ht="20.25">
      <c r="C71" s="4"/>
      <c r="D71" s="4"/>
      <c r="E71" s="4"/>
      <c r="F71" s="4"/>
      <c r="G71" s="4"/>
      <c r="H71" s="4"/>
      <c r="I71" s="4"/>
      <c r="J71" s="4"/>
      <c r="K71" s="4"/>
    </row>
    <row r="72" spans="3:11" s="3" customFormat="1" ht="20.25">
      <c r="C72" s="4"/>
      <c r="D72" s="4"/>
      <c r="E72" s="4"/>
      <c r="F72" s="4"/>
      <c r="G72" s="4"/>
      <c r="H72" s="4"/>
      <c r="I72" s="4"/>
      <c r="J72" s="4"/>
      <c r="K72" s="4"/>
    </row>
    <row r="73" spans="3:11" s="3" customFormat="1" ht="20.25">
      <c r="C73" s="4"/>
      <c r="D73" s="4"/>
      <c r="E73" s="4"/>
      <c r="F73" s="4"/>
      <c r="G73" s="4"/>
      <c r="H73" s="4"/>
      <c r="I73" s="4"/>
      <c r="J73" s="4"/>
      <c r="K73" s="4"/>
    </row>
    <row r="74" spans="3:11" s="3" customFormat="1" ht="20.25">
      <c r="C74" s="4"/>
      <c r="D74" s="4"/>
      <c r="E74" s="4"/>
      <c r="F74" s="4"/>
      <c r="G74" s="4"/>
      <c r="H74" s="4"/>
      <c r="I74" s="4"/>
      <c r="J74" s="4"/>
      <c r="K74" s="4"/>
    </row>
    <row r="75" spans="3:11" s="3" customFormat="1" ht="20.25">
      <c r="C75" s="4"/>
      <c r="D75" s="4"/>
      <c r="E75" s="4"/>
      <c r="F75" s="4"/>
      <c r="G75" s="4"/>
      <c r="H75" s="4"/>
      <c r="I75" s="4"/>
      <c r="J75" s="4"/>
      <c r="K75" s="4"/>
    </row>
    <row r="76" spans="3:11" s="3" customFormat="1" ht="20.25">
      <c r="C76" s="4"/>
      <c r="D76" s="4"/>
      <c r="E76" s="4"/>
      <c r="F76" s="4"/>
      <c r="G76" s="4"/>
      <c r="H76" s="4"/>
      <c r="I76" s="4"/>
      <c r="J76" s="4"/>
      <c r="K76" s="4"/>
    </row>
  </sheetData>
  <mergeCells count="3">
    <mergeCell ref="B10:K10"/>
    <mergeCell ref="B11:K11"/>
    <mergeCell ref="B12:K12"/>
  </mergeCells>
  <conditionalFormatting sqref="H15:H24 K15:K24 H28:H37 K28:K37 H41:H50 K41:K50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F15:F23">
    <cfRule type="cellIs" priority="3" dxfId="0" operator="greaterThan" stopIfTrue="1">
      <formula>$F$24</formula>
    </cfRule>
  </conditionalFormatting>
  <conditionalFormatting sqref="I15:I23">
    <cfRule type="cellIs" priority="4" dxfId="0" operator="greaterThan" stopIfTrue="1">
      <formula>$I$24</formula>
    </cfRule>
  </conditionalFormatting>
  <conditionalFormatting sqref="F28:F36">
    <cfRule type="cellIs" priority="5" dxfId="0" operator="greaterThan" stopIfTrue="1">
      <formula>$F$37</formula>
    </cfRule>
  </conditionalFormatting>
  <conditionalFormatting sqref="I28:I36">
    <cfRule type="cellIs" priority="6" dxfId="0" operator="greaterThan" stopIfTrue="1">
      <formula>$I$37</formula>
    </cfRule>
  </conditionalFormatting>
  <conditionalFormatting sqref="F41:F49">
    <cfRule type="cellIs" priority="7" dxfId="0" operator="greaterThan" stopIfTrue="1">
      <formula>$F$50</formula>
    </cfRule>
  </conditionalFormatting>
  <conditionalFormatting sqref="I41:I49">
    <cfRule type="cellIs" priority="8" dxfId="0" operator="greaterThan" stopIfTrue="1">
      <formula>$I$50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3" r:id="rId3"/>
  <headerFooter alignWithMargins="0">
    <oddFooter>&amp;LPrepared by Employment and Workforce Planning&amp;RJanuary 2005  to December 2005</oddFooter>
  </headerFooter>
  <legacyDrawing r:id="rId2"/>
  <oleObjects>
    <oleObject progId="MSPhotoEd.3" shapeId="20607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Evans</dc:creator>
  <cp:keywords/>
  <dc:description/>
  <cp:lastModifiedBy>Kathy Evans</cp:lastModifiedBy>
  <cp:lastPrinted>2006-05-19T12:43:41Z</cp:lastPrinted>
  <dcterms:created xsi:type="dcterms:W3CDTF">2004-04-22T07:51:09Z</dcterms:created>
  <dcterms:modified xsi:type="dcterms:W3CDTF">2006-10-17T07:31:34Z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