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2"/>
  </bookViews>
  <sheets>
    <sheet name="Sheet 1" sheetId="1" r:id="rId1"/>
    <sheet name="Sheet2" sheetId="2" r:id="rId2"/>
    <sheet name="Sheet 3" sheetId="3" r:id="rId3"/>
    <sheet name="Sheet 4" sheetId="4" r:id="rId4"/>
  </sheets>
  <definedNames/>
  <calcPr fullCalcOnLoad="1"/>
</workbook>
</file>

<file path=xl/sharedStrings.xml><?xml version="1.0" encoding="utf-8"?>
<sst xmlns="http://schemas.openxmlformats.org/spreadsheetml/2006/main" count="112" uniqueCount="73">
  <si>
    <t>YEAR 1</t>
  </si>
  <si>
    <t>YEAR 2</t>
  </si>
  <si>
    <t>YEAR 3</t>
  </si>
  <si>
    <t>YEAR 4</t>
  </si>
  <si>
    <t>YEAR 5</t>
  </si>
  <si>
    <t>EXPENDITURE:</t>
  </si>
  <si>
    <t>Manning super guard base</t>
  </si>
  <si>
    <t>TOTAL EXPENDITURE</t>
  </si>
  <si>
    <t>ITEM</t>
  </si>
  <si>
    <t xml:space="preserve">INCOME: </t>
  </si>
  <si>
    <t>the current response to support these costs.</t>
  </si>
  <si>
    <t>All the above figures are based on the anticipated level of tenants who will have alarm installed.</t>
  </si>
  <si>
    <t xml:space="preserve">The costs of manning the super guard base includes for 4 permanent employees. </t>
  </si>
  <si>
    <t xml:space="preserve">however there is a potential cost saving of £200,000 from the existing void budget if we agree to remove </t>
  </si>
  <si>
    <t>VALLEY ESTATE</t>
  </si>
  <si>
    <t xml:space="preserve">LITTLETON ROAD </t>
  </si>
  <si>
    <t>INCOME</t>
  </si>
  <si>
    <r>
      <t xml:space="preserve">The annual cost of manning the guard base will not be covered until we have </t>
    </r>
    <r>
      <rPr>
        <b/>
        <sz val="10"/>
        <rFont val="Arial"/>
        <family val="2"/>
      </rPr>
      <t>3846 alarms</t>
    </r>
    <r>
      <rPr>
        <sz val="10"/>
        <rFont val="Arial"/>
        <family val="0"/>
      </rPr>
      <t xml:space="preserve"> in operation, </t>
    </r>
  </si>
  <si>
    <t>Alarm cost to customers</t>
  </si>
  <si>
    <t>Weekly charge to customers</t>
  </si>
  <si>
    <t>Payment to Homelink</t>
  </si>
  <si>
    <t>Housing Monitoring charge</t>
  </si>
  <si>
    <t>FURTHER ESTATES</t>
  </si>
  <si>
    <t>YEAR 2 - (6 estates of 400 = 2400)</t>
  </si>
  <si>
    <t>YEAR 3 - (10 estates of 400 = 4000)</t>
  </si>
  <si>
    <t>YEAR 4 - (15 estates of 400 = 6000)</t>
  </si>
  <si>
    <t>YEAR 5 - (20 estates of 400 = 8000)</t>
  </si>
  <si>
    <t>TOTAL INCOME</t>
  </si>
  <si>
    <t>(for 48 weeks)</t>
  </si>
  <si>
    <t>SUBTOTAL INCOME</t>
  </si>
  <si>
    <t>LESS BAD DEBT (5%)</t>
  </si>
  <si>
    <t>MANNING COSTS FOR SUPER GUARD BASE</t>
  </si>
  <si>
    <t>STAFFING COSTS:</t>
  </si>
  <si>
    <t>GENERAL RUNNING COSTS:</t>
  </si>
  <si>
    <t>Lighting, power, rent etc</t>
  </si>
  <si>
    <t>INSTALLATION OF PHONELINES:</t>
  </si>
  <si>
    <t>PHONE RUNNING COSTS:</t>
  </si>
  <si>
    <t>Line rental and calls for 4 lines.</t>
  </si>
  <si>
    <t>4 people at Scale 1</t>
  </si>
  <si>
    <t>4 dedicated lines</t>
  </si>
  <si>
    <t>YEAR 1 - (Just above estates)</t>
  </si>
  <si>
    <t>300 x 48 x 0.542</t>
  </si>
  <si>
    <t>450 x 48 x 0.542</t>
  </si>
  <si>
    <t xml:space="preserve">Assumptions: </t>
  </si>
  <si>
    <t>Salaries will increase by 3% per annum.</t>
  </si>
  <si>
    <t>Running costs and phone costs ditto.</t>
  </si>
  <si>
    <t>OFFICE ALTERATION COSTS:</t>
  </si>
  <si>
    <t>Desks, chairs, computers etc.</t>
  </si>
  <si>
    <t>TOTAL</t>
  </si>
  <si>
    <t>CONTINGENCIES:</t>
  </si>
  <si>
    <t>Unanticipated costs.</t>
  </si>
  <si>
    <t>NET EXPENDITURE/INCOME</t>
  </si>
  <si>
    <t>PHASE 1 PLUS ROLL OUT THROUGH OTHER ESTATES</t>
  </si>
  <si>
    <t>PHASE 1 ONLY</t>
  </si>
  <si>
    <t xml:space="preserve">There is a potential cost saving of £200,000 from the existing void budget if we agree to remove </t>
  </si>
  <si>
    <t>£69540 / 750 / 48 = £1.93</t>
  </si>
  <si>
    <t>The running cost figure is based on 1/3 of the existing super guard base costs.</t>
  </si>
  <si>
    <t>Full system</t>
  </si>
  <si>
    <t>Comms box only</t>
  </si>
  <si>
    <t>The above costs comprises:</t>
  </si>
  <si>
    <t xml:space="preserve">FINANCIAL ANALYSIS 1: HOUSE ALARMS OVER 5 YEAR PERIOD </t>
  </si>
  <si>
    <t xml:space="preserve">FINANCIAL ANALYSIS 2: HOUSE ALARMS OVER 5 YEAR PERIOD </t>
  </si>
  <si>
    <t>£65502 / 3150 / 48 = £0.43</t>
  </si>
  <si>
    <t>However, (as shown on enclosed analysis 2) it is predicted that within</t>
  </si>
  <si>
    <t xml:space="preserve">genuine pre-estimate of actual cost, i.e. </t>
  </si>
  <si>
    <t xml:space="preserve">year 2 there be sufficient alarms fitted to validate the £0.54 as a </t>
  </si>
  <si>
    <t xml:space="preserve">Obviously, when the stage is reached when income will cover the  </t>
  </si>
  <si>
    <t>monitoring cost the charge passed on to customers will be reviewed.</t>
  </si>
  <si>
    <t>It must be appreciated that the true cost benefits of this initiative will</t>
  </si>
  <si>
    <t xml:space="preserve">consequence the Housing Monitoring Charge is initially being </t>
  </si>
  <si>
    <t>the true weekly cost for the 2 nr phase 1 contracts is as follows:</t>
  </si>
  <si>
    <t>only be fully realized when sufficient numbers are involved. As a</t>
  </si>
  <si>
    <t xml:space="preserve">subsidized to enable the scheme to be attractive to customers as 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</si>
</sst>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£&quot;#,##0.0;\-&quot;£&quot;#,##0.0"/>
    <numFmt numFmtId="174" formatCode="_(* #,##0.0_);_(* \(#,##0.0\);_(* &quot;-&quot;??_);_(@_)"/>
    <numFmt numFmtId="175" formatCode="_(* #,##0_);_(* \(#,##0\);_(* &quot;-&quot;??_);_(@_)"/>
    <numFmt numFmtId="176" formatCode="0.00;[Red]0.0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3" fontId="0" fillId="3" borderId="3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3" fontId="0" fillId="5" borderId="2" xfId="0" applyNumberFormat="1" applyFill="1" applyBorder="1" applyAlignment="1">
      <alignment/>
    </xf>
    <xf numFmtId="0" fontId="1" fillId="6" borderId="2" xfId="0" applyFont="1" applyFill="1" applyBorder="1" applyAlignment="1">
      <alignment horizontal="center"/>
    </xf>
    <xf numFmtId="3" fontId="0" fillId="6" borderId="2" xfId="0" applyNumberForma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7" fontId="5" fillId="0" borderId="0" xfId="17" applyNumberFormat="1" applyFont="1" applyAlignment="1">
      <alignment/>
    </xf>
    <xf numFmtId="0" fontId="7" fillId="0" borderId="0" xfId="0" applyFont="1" applyAlignment="1">
      <alignment/>
    </xf>
    <xf numFmtId="175" fontId="7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2" borderId="5" xfId="0" applyFont="1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3" fontId="0" fillId="0" borderId="2" xfId="0" applyNumberForma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175" fontId="0" fillId="0" borderId="6" xfId="15" applyNumberFormat="1" applyBorder="1" applyAlignment="1">
      <alignment/>
    </xf>
    <xf numFmtId="0" fontId="1" fillId="7" borderId="6" xfId="0" applyFont="1" applyFill="1" applyBorder="1" applyAlignment="1">
      <alignment/>
    </xf>
    <xf numFmtId="0" fontId="1" fillId="8" borderId="6" xfId="0" applyFont="1" applyFill="1" applyBorder="1" applyAlignment="1">
      <alignment horizontal="center"/>
    </xf>
    <xf numFmtId="175" fontId="0" fillId="0" borderId="7" xfId="0" applyNumberFormat="1" applyBorder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H5" sqref="H5"/>
    </sheetView>
  </sheetViews>
  <sheetFormatPr defaultColWidth="9.140625" defaultRowHeight="12.75"/>
  <cols>
    <col min="1" max="1" width="34.00390625" style="0" customWidth="1"/>
  </cols>
  <sheetData>
    <row r="1" ht="15.75">
      <c r="A1" s="1" t="s">
        <v>60</v>
      </c>
    </row>
    <row r="2" ht="15.75">
      <c r="A2" s="1" t="s">
        <v>53</v>
      </c>
    </row>
    <row r="3" ht="15.75">
      <c r="A3" s="1"/>
    </row>
    <row r="4" ht="13.5" thickBot="1"/>
    <row r="5" spans="1:6" ht="16.5" thickBot="1">
      <c r="A5" s="5" t="s">
        <v>8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</row>
    <row r="6" spans="1:6" ht="18.75" thickBot="1">
      <c r="A6" s="12" t="s">
        <v>14</v>
      </c>
      <c r="B6" s="2"/>
      <c r="C6" s="2"/>
      <c r="D6" s="2"/>
      <c r="E6" s="2"/>
      <c r="F6" s="2"/>
    </row>
    <row r="7" spans="1:6" ht="12.75">
      <c r="A7" s="2"/>
      <c r="B7" s="4"/>
      <c r="C7" s="4"/>
      <c r="D7" s="4"/>
      <c r="E7" s="4"/>
      <c r="F7" s="4"/>
    </row>
    <row r="8" spans="1:6" ht="12.75">
      <c r="A8" s="3" t="s">
        <v>9</v>
      </c>
      <c r="B8" s="4"/>
      <c r="C8" s="4"/>
      <c r="D8" s="4"/>
      <c r="E8" s="4"/>
      <c r="F8" s="4"/>
    </row>
    <row r="9" spans="1:6" ht="12.75">
      <c r="A9" s="2"/>
      <c r="B9" s="4"/>
      <c r="C9" s="4"/>
      <c r="D9" s="4"/>
      <c r="E9" s="4"/>
      <c r="F9" s="4"/>
    </row>
    <row r="10" spans="1:6" ht="12.75">
      <c r="A10" s="2" t="s">
        <v>41</v>
      </c>
      <c r="B10" s="2">
        <v>7805</v>
      </c>
      <c r="C10" s="2">
        <v>7805</v>
      </c>
      <c r="D10" s="2">
        <v>7805</v>
      </c>
      <c r="E10" s="2">
        <v>7805</v>
      </c>
      <c r="F10" s="2">
        <v>7805</v>
      </c>
    </row>
    <row r="11" spans="1:6" ht="12.75">
      <c r="A11" s="2"/>
      <c r="B11" s="2"/>
      <c r="C11" s="2"/>
      <c r="D11" s="2"/>
      <c r="E11" s="2"/>
      <c r="F11" s="2"/>
    </row>
    <row r="12" spans="1:6" ht="13.5" thickBot="1">
      <c r="A12" s="7" t="s">
        <v>16</v>
      </c>
      <c r="B12" s="8">
        <f>B10</f>
        <v>7805</v>
      </c>
      <c r="C12" s="8">
        <f>C10</f>
        <v>7805</v>
      </c>
      <c r="D12" s="8">
        <f>D10</f>
        <v>7805</v>
      </c>
      <c r="E12" s="8">
        <f>E10</f>
        <v>7805</v>
      </c>
      <c r="F12" s="8">
        <f>F10</f>
        <v>7805</v>
      </c>
    </row>
    <row r="13" spans="1:6" ht="18.75" thickBot="1">
      <c r="A13" s="12" t="s">
        <v>15</v>
      </c>
      <c r="B13" s="13"/>
      <c r="C13" s="13"/>
      <c r="D13" s="13"/>
      <c r="E13" s="13"/>
      <c r="F13" s="13"/>
    </row>
    <row r="14" spans="1:6" ht="12.75">
      <c r="A14" s="2"/>
      <c r="B14" s="2"/>
      <c r="C14" s="2"/>
      <c r="D14" s="2"/>
      <c r="E14" s="2"/>
      <c r="F14" s="2"/>
    </row>
    <row r="15" spans="1:6" ht="12.75">
      <c r="A15" s="3" t="s">
        <v>9</v>
      </c>
      <c r="B15" s="4"/>
      <c r="C15" s="4"/>
      <c r="D15" s="4"/>
      <c r="E15" s="4"/>
      <c r="F15" s="4"/>
    </row>
    <row r="16" spans="1:6" ht="12.75">
      <c r="A16" s="2"/>
      <c r="B16" s="4"/>
      <c r="C16" s="4"/>
      <c r="D16" s="4"/>
      <c r="E16" s="4"/>
      <c r="F16" s="4"/>
    </row>
    <row r="17" spans="1:6" ht="12.75">
      <c r="A17" s="2" t="s">
        <v>42</v>
      </c>
      <c r="B17" s="2">
        <v>11707</v>
      </c>
      <c r="C17" s="2">
        <v>11707</v>
      </c>
      <c r="D17" s="2">
        <v>11707</v>
      </c>
      <c r="E17" s="2">
        <v>11707</v>
      </c>
      <c r="F17" s="2">
        <v>11707</v>
      </c>
    </row>
    <row r="18" spans="1:6" ht="13.5" thickBot="1">
      <c r="A18" s="2"/>
      <c r="B18" s="2"/>
      <c r="C18" s="2"/>
      <c r="D18" s="2"/>
      <c r="E18" s="2"/>
      <c r="F18" s="2"/>
    </row>
    <row r="19" spans="1:6" ht="13.5" thickBot="1">
      <c r="A19" s="27" t="s">
        <v>29</v>
      </c>
      <c r="B19" s="28">
        <f>B12+B17</f>
        <v>19512</v>
      </c>
      <c r="C19" s="28">
        <f>C12+C17</f>
        <v>19512</v>
      </c>
      <c r="D19" s="28">
        <f>D12+D17</f>
        <v>19512</v>
      </c>
      <c r="E19" s="28">
        <f>E12+E17</f>
        <v>19512</v>
      </c>
      <c r="F19" s="28">
        <f>F12+F17</f>
        <v>19512</v>
      </c>
    </row>
    <row r="20" spans="1:6" ht="13.5" thickBot="1">
      <c r="A20" s="29" t="s">
        <v>30</v>
      </c>
      <c r="B20" s="30">
        <f>B19*5%</f>
        <v>975.6</v>
      </c>
      <c r="C20" s="30">
        <f>C19*5%</f>
        <v>975.6</v>
      </c>
      <c r="D20" s="30">
        <f>D19*5%</f>
        <v>975.6</v>
      </c>
      <c r="E20" s="30">
        <f>E19*5%</f>
        <v>975.6</v>
      </c>
      <c r="F20" s="30">
        <f>F19*5%</f>
        <v>975.6</v>
      </c>
    </row>
    <row r="21" spans="1:6" ht="13.5" thickBot="1">
      <c r="A21" s="16" t="s">
        <v>27</v>
      </c>
      <c r="B21" s="17">
        <f>B19-B20</f>
        <v>18536.4</v>
      </c>
      <c r="C21" s="17">
        <f>C19-C20</f>
        <v>18536.4</v>
      </c>
      <c r="D21" s="17">
        <f>D19-D20</f>
        <v>18536.4</v>
      </c>
      <c r="E21" s="17">
        <f>E19-E20</f>
        <v>18536.4</v>
      </c>
      <c r="F21" s="17">
        <f>F19-F20</f>
        <v>18536.4</v>
      </c>
    </row>
    <row r="22" spans="1:6" ht="12.75">
      <c r="A22" s="31"/>
      <c r="B22" s="13"/>
      <c r="C22" s="13"/>
      <c r="D22" s="13"/>
      <c r="E22" s="13"/>
      <c r="F22" s="13"/>
    </row>
    <row r="23" spans="1:6" ht="12.75">
      <c r="A23" s="3" t="s">
        <v>5</v>
      </c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 t="s">
        <v>6</v>
      </c>
      <c r="B25" s="4">
        <f>'Sheet 4'!B29</f>
        <v>69540</v>
      </c>
      <c r="C25" s="4">
        <f>'Sheet 4'!C29</f>
        <v>65502.200000000004</v>
      </c>
      <c r="D25" s="4">
        <f>'Sheet 4'!D29</f>
        <v>67317.266</v>
      </c>
      <c r="E25" s="4">
        <f>'Sheet 4'!E29</f>
        <v>69186.78398</v>
      </c>
      <c r="F25" s="4">
        <f>'Sheet 4'!F29</f>
        <v>71112.3874994</v>
      </c>
    </row>
    <row r="26" spans="1:6" ht="13.5" thickBot="1">
      <c r="A26" s="2"/>
      <c r="B26" s="4"/>
      <c r="C26" s="4"/>
      <c r="D26" s="4"/>
      <c r="E26" s="4"/>
      <c r="F26" s="4"/>
    </row>
    <row r="27" spans="1:6" ht="13.5" thickBot="1">
      <c r="A27" s="16" t="s">
        <v>7</v>
      </c>
      <c r="B27" s="17">
        <f>B25</f>
        <v>69540</v>
      </c>
      <c r="C27" s="17">
        <f>C25</f>
        <v>65502.200000000004</v>
      </c>
      <c r="D27" s="17">
        <f>D25</f>
        <v>67317.266</v>
      </c>
      <c r="E27" s="17">
        <f>E25</f>
        <v>69186.78398</v>
      </c>
      <c r="F27" s="17">
        <f>F25</f>
        <v>71112.3874994</v>
      </c>
    </row>
    <row r="28" spans="1:6" ht="13.5" thickBot="1">
      <c r="A28" s="18" t="s">
        <v>51</v>
      </c>
      <c r="B28" s="19">
        <f>B21-B27</f>
        <v>-51003.6</v>
      </c>
      <c r="C28" s="19">
        <f>C21-C27</f>
        <v>-46965.8</v>
      </c>
      <c r="D28" s="19">
        <f>D21-D27</f>
        <v>-48780.866</v>
      </c>
      <c r="E28" s="19">
        <f>E21-E27</f>
        <v>-50650.38397999999</v>
      </c>
      <c r="F28" s="19">
        <f>F21-F27</f>
        <v>-52575.987499400006</v>
      </c>
    </row>
    <row r="31" spans="1:6" ht="12.75">
      <c r="A31" s="11" t="s">
        <v>11</v>
      </c>
      <c r="B31" s="10"/>
      <c r="C31" s="10"/>
      <c r="D31" s="10"/>
      <c r="E31" s="10"/>
      <c r="F31" s="10"/>
    </row>
    <row r="32" ht="12.75">
      <c r="A32" t="s">
        <v>12</v>
      </c>
    </row>
    <row r="33" ht="12.75">
      <c r="A33" t="s">
        <v>54</v>
      </c>
    </row>
    <row r="34" ht="12.75">
      <c r="A34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35">
      <selection activeCell="A22" sqref="A22"/>
    </sheetView>
  </sheetViews>
  <sheetFormatPr defaultColWidth="9.140625" defaultRowHeight="12.75"/>
  <cols>
    <col min="1" max="1" width="34.00390625" style="0" customWidth="1"/>
    <col min="2" max="6" width="10.7109375" style="0" customWidth="1"/>
  </cols>
  <sheetData>
    <row r="1" ht="15.75">
      <c r="A1" s="1" t="s">
        <v>61</v>
      </c>
    </row>
    <row r="2" ht="15.75">
      <c r="A2" s="1" t="s">
        <v>52</v>
      </c>
    </row>
    <row r="3" ht="15.75" customHeight="1">
      <c r="A3" s="1"/>
    </row>
    <row r="4" ht="18.75" customHeight="1" thickBot="1"/>
    <row r="5" spans="1:6" ht="24" customHeight="1" thickBot="1">
      <c r="A5" s="5" t="s">
        <v>8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</row>
    <row r="6" spans="1:6" ht="22.5" customHeight="1" thickBot="1">
      <c r="A6" s="12" t="s">
        <v>14</v>
      </c>
      <c r="B6" s="2"/>
      <c r="C6" s="2"/>
      <c r="D6" s="2"/>
      <c r="E6" s="2"/>
      <c r="F6" s="2"/>
    </row>
    <row r="7" spans="1:6" ht="6" customHeight="1">
      <c r="A7" s="2"/>
      <c r="B7" s="4"/>
      <c r="C7" s="4"/>
      <c r="D7" s="4"/>
      <c r="E7" s="4"/>
      <c r="F7" s="4"/>
    </row>
    <row r="8" spans="1:6" ht="15" customHeight="1">
      <c r="A8" s="3" t="s">
        <v>9</v>
      </c>
      <c r="B8" s="4"/>
      <c r="C8" s="4"/>
      <c r="D8" s="4"/>
      <c r="E8" s="4"/>
      <c r="F8" s="4"/>
    </row>
    <row r="9" spans="1:6" ht="6" customHeight="1">
      <c r="A9" s="2"/>
      <c r="B9" s="4"/>
      <c r="C9" s="4"/>
      <c r="D9" s="4"/>
      <c r="E9" s="4"/>
      <c r="F9" s="4"/>
    </row>
    <row r="10" spans="1:6" ht="15" customHeight="1">
      <c r="A10" s="2" t="s">
        <v>41</v>
      </c>
      <c r="B10" s="2">
        <v>7805</v>
      </c>
      <c r="C10" s="2">
        <v>7805</v>
      </c>
      <c r="D10" s="2">
        <v>7805</v>
      </c>
      <c r="E10" s="2">
        <v>7805</v>
      </c>
      <c r="F10" s="2">
        <v>7805</v>
      </c>
    </row>
    <row r="11" spans="1:6" ht="6" customHeight="1">
      <c r="A11" s="2"/>
      <c r="B11" s="2"/>
      <c r="C11" s="2"/>
      <c r="D11" s="2"/>
      <c r="E11" s="2"/>
      <c r="F11" s="2"/>
    </row>
    <row r="12" spans="1:6" ht="15" customHeight="1" thickBot="1">
      <c r="A12" s="7" t="s">
        <v>16</v>
      </c>
      <c r="B12" s="8">
        <f>B10</f>
        <v>7805</v>
      </c>
      <c r="C12" s="8">
        <f>C10</f>
        <v>7805</v>
      </c>
      <c r="D12" s="8">
        <f>D10</f>
        <v>7805</v>
      </c>
      <c r="E12" s="8">
        <f>E10</f>
        <v>7805</v>
      </c>
      <c r="F12" s="8">
        <f>F10</f>
        <v>7805</v>
      </c>
    </row>
    <row r="13" spans="1:6" ht="25.5" customHeight="1" thickBot="1">
      <c r="A13" s="12" t="s">
        <v>15</v>
      </c>
      <c r="B13" s="13"/>
      <c r="C13" s="13"/>
      <c r="D13" s="13"/>
      <c r="E13" s="13"/>
      <c r="F13" s="13"/>
    </row>
    <row r="14" spans="1:6" ht="6" customHeight="1">
      <c r="A14" s="2"/>
      <c r="B14" s="2"/>
      <c r="C14" s="2"/>
      <c r="D14" s="2"/>
      <c r="E14" s="2"/>
      <c r="F14" s="2"/>
    </row>
    <row r="15" spans="1:6" ht="15" customHeight="1">
      <c r="A15" s="3" t="s">
        <v>9</v>
      </c>
      <c r="B15" s="4"/>
      <c r="C15" s="4"/>
      <c r="D15" s="4"/>
      <c r="E15" s="4"/>
      <c r="F15" s="4"/>
    </row>
    <row r="16" spans="1:6" ht="6" customHeight="1">
      <c r="A16" s="2"/>
      <c r="B16" s="4"/>
      <c r="C16" s="4"/>
      <c r="D16" s="4"/>
      <c r="E16" s="4"/>
      <c r="F16" s="4"/>
    </row>
    <row r="17" spans="1:6" ht="15" customHeight="1">
      <c r="A17" s="2" t="s">
        <v>42</v>
      </c>
      <c r="B17" s="2">
        <v>11707</v>
      </c>
      <c r="C17" s="2">
        <v>11707</v>
      </c>
      <c r="D17" s="2">
        <v>11707</v>
      </c>
      <c r="E17" s="2">
        <v>11707</v>
      </c>
      <c r="F17" s="2">
        <v>11707</v>
      </c>
    </row>
    <row r="18" spans="1:6" ht="6" customHeight="1">
      <c r="A18" s="2"/>
      <c r="B18" s="2"/>
      <c r="C18" s="2"/>
      <c r="D18" s="2"/>
      <c r="E18" s="2"/>
      <c r="F18" s="2"/>
    </row>
    <row r="19" spans="1:6" ht="15" customHeight="1" thickBot="1">
      <c r="A19" s="15" t="s">
        <v>16</v>
      </c>
      <c r="B19" s="14">
        <f>B17</f>
        <v>11707</v>
      </c>
      <c r="C19" s="14">
        <f>C17</f>
        <v>11707</v>
      </c>
      <c r="D19" s="14">
        <f>D17</f>
        <v>11707</v>
      </c>
      <c r="E19" s="14">
        <f>E17</f>
        <v>11707</v>
      </c>
      <c r="F19" s="14">
        <f>F17</f>
        <v>11707</v>
      </c>
    </row>
    <row r="20" spans="1:6" ht="25.5" customHeight="1" thickBot="1">
      <c r="A20" s="12" t="s">
        <v>22</v>
      </c>
      <c r="B20" s="13"/>
      <c r="C20" s="13"/>
      <c r="D20" s="13"/>
      <c r="E20" s="13"/>
      <c r="F20" s="13"/>
    </row>
    <row r="21" spans="1:6" ht="6" customHeight="1">
      <c r="A21" s="2"/>
      <c r="B21" s="2"/>
      <c r="C21" s="2"/>
      <c r="D21" s="2"/>
      <c r="E21" s="2"/>
      <c r="F21" s="2"/>
    </row>
    <row r="22" spans="1:6" ht="15" customHeight="1">
      <c r="A22" s="3" t="s">
        <v>9</v>
      </c>
      <c r="B22" s="4"/>
      <c r="C22" s="4"/>
      <c r="D22" s="4"/>
      <c r="E22" s="4"/>
      <c r="F22" s="4"/>
    </row>
    <row r="23" spans="1:6" ht="15" customHeight="1">
      <c r="A23" s="2"/>
      <c r="B23" s="4"/>
      <c r="C23" s="4"/>
      <c r="D23" s="4"/>
      <c r="E23" s="4"/>
      <c r="F23" s="4"/>
    </row>
    <row r="24" spans="1:6" ht="15" customHeight="1">
      <c r="A24" s="2" t="s">
        <v>40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</row>
    <row r="25" spans="1:6" ht="15" customHeight="1">
      <c r="A25" s="2" t="s">
        <v>23</v>
      </c>
      <c r="B25" s="4">
        <v>0</v>
      </c>
      <c r="C25" s="4">
        <v>62438</v>
      </c>
      <c r="D25" s="4">
        <v>0</v>
      </c>
      <c r="E25" s="4">
        <v>0</v>
      </c>
      <c r="F25" s="4">
        <v>0</v>
      </c>
    </row>
    <row r="26" spans="1:6" ht="15" customHeight="1">
      <c r="A26" s="2" t="s">
        <v>24</v>
      </c>
      <c r="B26" s="4">
        <v>0</v>
      </c>
      <c r="C26" s="4">
        <v>0</v>
      </c>
      <c r="D26" s="4">
        <v>104064</v>
      </c>
      <c r="E26" s="4">
        <v>0</v>
      </c>
      <c r="F26" s="4">
        <v>0</v>
      </c>
    </row>
    <row r="27" spans="1:6" ht="15" customHeight="1">
      <c r="A27" s="2" t="s">
        <v>25</v>
      </c>
      <c r="B27" s="4">
        <v>0</v>
      </c>
      <c r="C27" s="4">
        <v>0</v>
      </c>
      <c r="D27" s="4">
        <v>0</v>
      </c>
      <c r="E27" s="4">
        <v>156096</v>
      </c>
      <c r="F27" s="4">
        <v>0</v>
      </c>
    </row>
    <row r="28" spans="1:6" ht="15" customHeight="1">
      <c r="A28" s="2" t="s">
        <v>26</v>
      </c>
      <c r="B28" s="2">
        <v>0</v>
      </c>
      <c r="C28" s="2">
        <v>0</v>
      </c>
      <c r="D28" s="2">
        <v>0</v>
      </c>
      <c r="E28" s="2">
        <v>0</v>
      </c>
      <c r="F28" s="4">
        <v>208128</v>
      </c>
    </row>
    <row r="29" spans="1:6" ht="15" customHeight="1">
      <c r="A29" s="2"/>
      <c r="B29" s="2"/>
      <c r="C29" s="2"/>
      <c r="D29" s="2"/>
      <c r="E29" s="2"/>
      <c r="F29" s="2"/>
    </row>
    <row r="30" spans="1:6" ht="15" customHeight="1" thickBot="1">
      <c r="A30" s="15" t="s">
        <v>16</v>
      </c>
      <c r="B30" s="14">
        <f>SUM(B24:B28)</f>
        <v>0</v>
      </c>
      <c r="C30" s="14">
        <f>SUM(C24:C28)</f>
        <v>62438</v>
      </c>
      <c r="D30" s="14">
        <f>SUM(D24:D28)</f>
        <v>104064</v>
      </c>
      <c r="E30" s="14">
        <f>SUM(E24:E28)</f>
        <v>156096</v>
      </c>
      <c r="F30" s="14">
        <f>SUM(F24:F28)</f>
        <v>208128</v>
      </c>
    </row>
    <row r="31" spans="1:6" ht="15" customHeight="1" thickBot="1">
      <c r="A31" s="27" t="s">
        <v>29</v>
      </c>
      <c r="B31" s="28">
        <f>B12+B19+B30</f>
        <v>19512</v>
      </c>
      <c r="C31" s="28">
        <f>C12+C19+C30</f>
        <v>81950</v>
      </c>
      <c r="D31" s="28">
        <f>D12+D19+D30</f>
        <v>123576</v>
      </c>
      <c r="E31" s="28">
        <f>E12+E19+E30</f>
        <v>175608</v>
      </c>
      <c r="F31" s="28">
        <f>F12+F19+F30</f>
        <v>227640</v>
      </c>
    </row>
    <row r="32" spans="1:6" ht="15" customHeight="1" thickBot="1">
      <c r="A32" s="29" t="s">
        <v>30</v>
      </c>
      <c r="B32" s="30">
        <f>B31*5%</f>
        <v>975.6</v>
      </c>
      <c r="C32" s="30">
        <f>C31*5%</f>
        <v>4097.5</v>
      </c>
      <c r="D32" s="30">
        <f>D31*5%</f>
        <v>6178.8</v>
      </c>
      <c r="E32" s="30">
        <f>E31*5%</f>
        <v>8780.4</v>
      </c>
      <c r="F32" s="30">
        <f>F31*5%</f>
        <v>11382</v>
      </c>
    </row>
    <row r="33" spans="1:6" ht="15" customHeight="1" thickBot="1">
      <c r="A33" s="16" t="s">
        <v>27</v>
      </c>
      <c r="B33" s="17">
        <f>B31-B32</f>
        <v>18536.4</v>
      </c>
      <c r="C33" s="17">
        <f>C31-C32</f>
        <v>77852.5</v>
      </c>
      <c r="D33" s="17">
        <f>D31-D32</f>
        <v>117397.2</v>
      </c>
      <c r="E33" s="17">
        <f>E31-E32</f>
        <v>166827.6</v>
      </c>
      <c r="F33" s="17">
        <f>F31-F32</f>
        <v>216258</v>
      </c>
    </row>
    <row r="34" spans="1:6" ht="15" customHeight="1">
      <c r="A34" s="31"/>
      <c r="B34" s="13"/>
      <c r="C34" s="13"/>
      <c r="D34" s="13"/>
      <c r="E34" s="13"/>
      <c r="F34" s="13"/>
    </row>
    <row r="35" spans="1:6" ht="15" customHeight="1">
      <c r="A35" s="3" t="s">
        <v>5</v>
      </c>
      <c r="B35" s="2"/>
      <c r="C35" s="2"/>
      <c r="D35" s="2"/>
      <c r="E35" s="2"/>
      <c r="F35" s="2"/>
    </row>
    <row r="36" spans="1:6" ht="15" customHeight="1">
      <c r="A36" s="2"/>
      <c r="B36" s="2"/>
      <c r="C36" s="2"/>
      <c r="D36" s="2"/>
      <c r="E36" s="2"/>
      <c r="F36" s="2"/>
    </row>
    <row r="37" spans="1:6" ht="15" customHeight="1">
      <c r="A37" s="2" t="s">
        <v>6</v>
      </c>
      <c r="B37" s="4">
        <f>'Sheet 4'!B29</f>
        <v>69540</v>
      </c>
      <c r="C37" s="4">
        <f>'Sheet 4'!C29</f>
        <v>65502.200000000004</v>
      </c>
      <c r="D37" s="4">
        <f>'Sheet 4'!D29</f>
        <v>67317.266</v>
      </c>
      <c r="E37" s="4">
        <f>'Sheet 4'!E29</f>
        <v>69186.78398</v>
      </c>
      <c r="F37" s="4">
        <f>'Sheet 4'!F29</f>
        <v>71112.3874994</v>
      </c>
    </row>
    <row r="38" spans="1:6" ht="15" customHeight="1" thickBot="1">
      <c r="A38" s="2"/>
      <c r="B38" s="4"/>
      <c r="C38" s="4"/>
      <c r="D38" s="4"/>
      <c r="E38" s="4"/>
      <c r="F38" s="4"/>
    </row>
    <row r="39" spans="1:6" ht="15" customHeight="1" thickBot="1">
      <c r="A39" s="16" t="s">
        <v>7</v>
      </c>
      <c r="B39" s="17">
        <f>B37</f>
        <v>69540</v>
      </c>
      <c r="C39" s="17">
        <f>C37</f>
        <v>65502.200000000004</v>
      </c>
      <c r="D39" s="17">
        <f>D37</f>
        <v>67317.266</v>
      </c>
      <c r="E39" s="17">
        <f>E37</f>
        <v>69186.78398</v>
      </c>
      <c r="F39" s="17">
        <f>F37</f>
        <v>71112.3874994</v>
      </c>
    </row>
    <row r="40" spans="1:6" ht="27.75" customHeight="1" thickBot="1">
      <c r="A40" s="18" t="s">
        <v>51</v>
      </c>
      <c r="B40" s="19">
        <f>B33-B39</f>
        <v>-51003.6</v>
      </c>
      <c r="C40" s="19">
        <f>C33-C39</f>
        <v>12350.299999999996</v>
      </c>
      <c r="D40" s="19">
        <f>D33-D39</f>
        <v>50079.933999999994</v>
      </c>
      <c r="E40" s="19">
        <f>E33-E39</f>
        <v>97640.81602000001</v>
      </c>
      <c r="F40" s="19">
        <f>F33-F39</f>
        <v>145145.6125006</v>
      </c>
    </row>
    <row r="41" ht="15" customHeight="1"/>
    <row r="42" ht="15" customHeight="1"/>
    <row r="43" spans="1:6" ht="15" customHeight="1">
      <c r="A43" s="11" t="s">
        <v>11</v>
      </c>
      <c r="B43" s="10"/>
      <c r="C43" s="10"/>
      <c r="D43" s="10"/>
      <c r="E43" s="10"/>
      <c r="F43" s="10"/>
    </row>
    <row r="44" ht="15" customHeight="1">
      <c r="A44" t="s">
        <v>12</v>
      </c>
    </row>
    <row r="45" ht="15" customHeight="1">
      <c r="A45" t="s">
        <v>17</v>
      </c>
    </row>
    <row r="46" ht="15" customHeight="1">
      <c r="A46" t="s">
        <v>13</v>
      </c>
    </row>
    <row r="47" ht="15" customHeight="1">
      <c r="A47" t="s">
        <v>10</v>
      </c>
    </row>
    <row r="48" ht="15" customHeight="1"/>
    <row r="49" ht="15" customHeight="1"/>
    <row r="50" ht="15" customHeight="1">
      <c r="F50" s="39"/>
    </row>
    <row r="51" spans="1:6" ht="15" customHeight="1">
      <c r="A51" s="9"/>
      <c r="B51" s="10"/>
      <c r="C51" s="10"/>
      <c r="D51" s="10"/>
      <c r="E51" s="10"/>
      <c r="F51" s="10"/>
    </row>
    <row r="52" spans="1:6" ht="15" customHeight="1">
      <c r="A52" s="9"/>
      <c r="B52" s="10"/>
      <c r="C52" s="10"/>
      <c r="D52" s="10"/>
      <c r="E52" s="10"/>
      <c r="F52" s="10"/>
    </row>
    <row r="53" spans="1:6" ht="15" customHeight="1">
      <c r="A53" s="9"/>
      <c r="B53" s="10"/>
      <c r="C53" s="10"/>
      <c r="D53" s="10"/>
      <c r="E53" s="10"/>
      <c r="F53" s="10"/>
    </row>
    <row r="54" spans="1:6" ht="15" customHeight="1">
      <c r="A54" s="9"/>
      <c r="B54" s="10"/>
      <c r="C54" s="10"/>
      <c r="D54" s="10"/>
      <c r="E54" s="10"/>
      <c r="F54" s="10"/>
    </row>
    <row r="55" spans="1:6" ht="15" customHeight="1">
      <c r="A55" s="9"/>
      <c r="B55" s="10"/>
      <c r="C55" s="10"/>
      <c r="D55" s="10"/>
      <c r="E55" s="10"/>
      <c r="F55" s="10"/>
    </row>
    <row r="56" ht="15" customHeight="1"/>
    <row r="57" ht="15" customHeight="1"/>
    <row r="58" ht="15" customHeight="1"/>
    <row r="59" ht="15" customHeight="1"/>
    <row r="60" ht="15" customHeight="1"/>
    <row r="61" ht="13.5" customHeight="1"/>
    <row r="62" ht="13.5" customHeight="1"/>
    <row r="63" ht="13.5" customHeight="1"/>
    <row r="64" ht="13.5" customHeight="1"/>
    <row r="65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J22" sqref="J22"/>
    </sheetView>
  </sheetViews>
  <sheetFormatPr defaultColWidth="9.140625" defaultRowHeight="12.75"/>
  <cols>
    <col min="2" max="2" width="17.00390625" style="0" bestFit="1" customWidth="1"/>
    <col min="6" max="6" width="11.00390625" style="0" bestFit="1" customWidth="1"/>
  </cols>
  <sheetData>
    <row r="1" ht="20.25">
      <c r="A1" s="21" t="s">
        <v>18</v>
      </c>
    </row>
    <row r="5" ht="20.25">
      <c r="A5" s="20" t="s">
        <v>19</v>
      </c>
    </row>
    <row r="6" ht="20.25">
      <c r="A6" s="20"/>
    </row>
    <row r="7" spans="1:5" ht="20.25">
      <c r="A7" s="40">
        <v>1</v>
      </c>
      <c r="B7" s="20" t="s">
        <v>57</v>
      </c>
      <c r="D7" s="22">
        <v>2.98</v>
      </c>
      <c r="E7" s="26" t="s">
        <v>28</v>
      </c>
    </row>
    <row r="8" spans="1:5" ht="20.25">
      <c r="A8" s="40">
        <v>2</v>
      </c>
      <c r="B8" s="20" t="s">
        <v>58</v>
      </c>
      <c r="D8" s="22">
        <v>2</v>
      </c>
      <c r="E8" s="26" t="s">
        <v>28</v>
      </c>
    </row>
    <row r="9" spans="2:5" ht="20.25">
      <c r="B9" s="20"/>
      <c r="D9" s="22"/>
      <c r="E9" s="26"/>
    </row>
    <row r="10" spans="2:5" ht="20.25">
      <c r="B10" s="20"/>
      <c r="D10" s="22"/>
      <c r="E10" s="26"/>
    </row>
    <row r="12" ht="20.25">
      <c r="A12" s="20" t="s">
        <v>59</v>
      </c>
    </row>
    <row r="14" spans="1:7" ht="20.25">
      <c r="A14" s="40">
        <v>1</v>
      </c>
      <c r="B14" s="20" t="s">
        <v>20</v>
      </c>
      <c r="F14" s="22">
        <v>2.44</v>
      </c>
      <c r="G14" s="26" t="s">
        <v>28</v>
      </c>
    </row>
    <row r="15" spans="1:7" ht="20.25">
      <c r="A15" s="40">
        <v>1</v>
      </c>
      <c r="B15" s="20" t="s">
        <v>21</v>
      </c>
      <c r="F15" s="22">
        <v>0.54</v>
      </c>
      <c r="G15" s="26" t="s">
        <v>28</v>
      </c>
    </row>
    <row r="17" spans="1:7" ht="20.25">
      <c r="A17" s="40">
        <v>2</v>
      </c>
      <c r="B17" s="20" t="s">
        <v>20</v>
      </c>
      <c r="F17" s="22">
        <v>1.46</v>
      </c>
      <c r="G17" s="26" t="s">
        <v>28</v>
      </c>
    </row>
    <row r="18" spans="1:7" ht="20.25">
      <c r="A18" s="40">
        <v>2</v>
      </c>
      <c r="B18" s="20" t="s">
        <v>21</v>
      </c>
      <c r="F18" s="22">
        <v>0.54</v>
      </c>
      <c r="G18" s="26" t="s">
        <v>28</v>
      </c>
    </row>
    <row r="21" ht="18">
      <c r="A21" s="23" t="s">
        <v>68</v>
      </c>
    </row>
    <row r="22" ht="18">
      <c r="A22" s="23" t="s">
        <v>71</v>
      </c>
    </row>
    <row r="23" ht="18">
      <c r="A23" s="23" t="s">
        <v>69</v>
      </c>
    </row>
    <row r="24" ht="18">
      <c r="A24" s="23" t="s">
        <v>72</v>
      </c>
    </row>
    <row r="25" ht="18">
      <c r="A25" s="23" t="s">
        <v>70</v>
      </c>
    </row>
    <row r="26" ht="18">
      <c r="A26" s="23"/>
    </row>
    <row r="27" ht="18">
      <c r="B27" s="24" t="s">
        <v>55</v>
      </c>
    </row>
    <row r="28" ht="12.75">
      <c r="B28" s="25"/>
    </row>
    <row r="29" ht="18">
      <c r="A29" s="23" t="s">
        <v>63</v>
      </c>
    </row>
    <row r="30" ht="18">
      <c r="A30" s="23" t="s">
        <v>65</v>
      </c>
    </row>
    <row r="31" ht="18">
      <c r="A31" s="23" t="s">
        <v>64</v>
      </c>
    </row>
    <row r="33" ht="18">
      <c r="B33" s="24" t="s">
        <v>62</v>
      </c>
    </row>
    <row r="35" ht="18">
      <c r="A35" s="23" t="s">
        <v>66</v>
      </c>
    </row>
    <row r="36" ht="18">
      <c r="A36" s="23" t="s">
        <v>67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8">
      <selection activeCell="D42" sqref="D42"/>
    </sheetView>
  </sheetViews>
  <sheetFormatPr defaultColWidth="9.140625" defaultRowHeight="12.75"/>
  <cols>
    <col min="1" max="1" width="31.421875" style="0" customWidth="1"/>
    <col min="2" max="2" width="10.28125" style="0" bestFit="1" customWidth="1"/>
  </cols>
  <sheetData>
    <row r="1" ht="18">
      <c r="A1" s="32" t="s">
        <v>31</v>
      </c>
    </row>
    <row r="3" spans="1:6" ht="12.75">
      <c r="A3" s="33"/>
      <c r="B3" s="36" t="s">
        <v>0</v>
      </c>
      <c r="C3" s="36" t="s">
        <v>1</v>
      </c>
      <c r="D3" s="36" t="s">
        <v>2</v>
      </c>
      <c r="E3" s="36" t="s">
        <v>3</v>
      </c>
      <c r="F3" s="36" t="s">
        <v>4</v>
      </c>
    </row>
    <row r="4" spans="1:6" ht="12.75">
      <c r="A4" s="33"/>
      <c r="B4" s="34"/>
      <c r="C4" s="34"/>
      <c r="D4" s="34"/>
      <c r="E4" s="34"/>
      <c r="F4" s="34"/>
    </row>
    <row r="5" spans="1:6" ht="12.75">
      <c r="A5" s="34" t="s">
        <v>32</v>
      </c>
      <c r="B5" s="33"/>
      <c r="C5" s="33"/>
      <c r="D5" s="33"/>
      <c r="E5" s="33"/>
      <c r="F5" s="33"/>
    </row>
    <row r="6" spans="1:6" ht="12.75">
      <c r="A6" s="33"/>
      <c r="B6" s="33"/>
      <c r="C6" s="33"/>
      <c r="D6" s="33"/>
      <c r="E6" s="33"/>
      <c r="F6" s="33"/>
    </row>
    <row r="7" spans="1:6" ht="12.75">
      <c r="A7" s="33" t="s">
        <v>38</v>
      </c>
      <c r="B7" s="35">
        <v>54710</v>
      </c>
      <c r="C7" s="35">
        <f>(B7*0.03)+B7</f>
        <v>56351.3</v>
      </c>
      <c r="D7" s="35">
        <f>(C7*0.03)+C7</f>
        <v>58041.839</v>
      </c>
      <c r="E7" s="35">
        <f>(D7*0.03)+D7</f>
        <v>59783.09417</v>
      </c>
      <c r="F7" s="35">
        <f>(E7*0.03)+E7</f>
        <v>61576.5869951</v>
      </c>
    </row>
    <row r="8" spans="1:6" ht="12.75">
      <c r="A8" s="33"/>
      <c r="B8" s="35"/>
      <c r="C8" s="35"/>
      <c r="D8" s="35"/>
      <c r="E8" s="35"/>
      <c r="F8" s="35"/>
    </row>
    <row r="9" spans="1:6" ht="12.75">
      <c r="A9" s="34" t="s">
        <v>33</v>
      </c>
      <c r="B9" s="35"/>
      <c r="C9" s="35"/>
      <c r="D9" s="35"/>
      <c r="E9" s="35"/>
      <c r="F9" s="35"/>
    </row>
    <row r="10" spans="1:6" ht="12.75">
      <c r="A10" s="33"/>
      <c r="B10" s="35"/>
      <c r="C10" s="35"/>
      <c r="D10" s="35"/>
      <c r="E10" s="35"/>
      <c r="F10" s="35"/>
    </row>
    <row r="11" spans="1:6" ht="12.75">
      <c r="A11" s="33" t="s">
        <v>34</v>
      </c>
      <c r="B11" s="35">
        <v>2530</v>
      </c>
      <c r="C11" s="35">
        <f>(B11*0.03)+B11</f>
        <v>2605.9</v>
      </c>
      <c r="D11" s="35">
        <f>(C11*0.03)+C11</f>
        <v>2684.077</v>
      </c>
      <c r="E11" s="35">
        <f>(D11*0.03)+D11</f>
        <v>2764.59931</v>
      </c>
      <c r="F11" s="35">
        <f>(E11*0.03)+E11</f>
        <v>2847.5372893</v>
      </c>
    </row>
    <row r="12" spans="1:6" ht="12.75">
      <c r="A12" s="33"/>
      <c r="B12" s="35"/>
      <c r="C12" s="35"/>
      <c r="D12" s="35"/>
      <c r="E12" s="35"/>
      <c r="F12" s="35"/>
    </row>
    <row r="13" spans="1:6" ht="12.75">
      <c r="A13" s="34" t="s">
        <v>35</v>
      </c>
      <c r="B13" s="35"/>
      <c r="C13" s="35"/>
      <c r="D13" s="35"/>
      <c r="E13" s="35"/>
      <c r="F13" s="35"/>
    </row>
    <row r="14" spans="1:6" ht="12.75">
      <c r="A14" s="33"/>
      <c r="B14" s="35"/>
      <c r="C14" s="35"/>
      <c r="D14" s="35"/>
      <c r="E14" s="35"/>
      <c r="F14" s="35"/>
    </row>
    <row r="15" spans="1:6" ht="12.75">
      <c r="A15" s="33" t="s">
        <v>39</v>
      </c>
      <c r="B15" s="35">
        <v>800</v>
      </c>
      <c r="C15" s="35">
        <v>0</v>
      </c>
      <c r="D15" s="35">
        <v>0</v>
      </c>
      <c r="E15" s="35">
        <v>0</v>
      </c>
      <c r="F15" s="35">
        <v>0</v>
      </c>
    </row>
    <row r="16" spans="1:6" ht="12.75">
      <c r="A16" s="33"/>
      <c r="B16" s="35"/>
      <c r="C16" s="35"/>
      <c r="D16" s="35"/>
      <c r="E16" s="35"/>
      <c r="F16" s="35"/>
    </row>
    <row r="17" spans="1:6" ht="12.75">
      <c r="A17" s="34" t="s">
        <v>36</v>
      </c>
      <c r="B17" s="35"/>
      <c r="C17" s="35"/>
      <c r="D17" s="35"/>
      <c r="E17" s="35"/>
      <c r="F17" s="35"/>
    </row>
    <row r="18" spans="1:6" ht="12.75">
      <c r="A18" s="33"/>
      <c r="B18" s="35"/>
      <c r="C18" s="35"/>
      <c r="D18" s="35"/>
      <c r="E18" s="35"/>
      <c r="F18" s="35"/>
    </row>
    <row r="19" spans="1:6" ht="12.75">
      <c r="A19" s="33" t="s">
        <v>37</v>
      </c>
      <c r="B19" s="35">
        <v>1500</v>
      </c>
      <c r="C19" s="35">
        <f>(B19*0.03)+B19</f>
        <v>1545</v>
      </c>
      <c r="D19" s="35">
        <f>(C19*0.03)+C19</f>
        <v>1591.35</v>
      </c>
      <c r="E19" s="35">
        <f>(D19*0.03)+D19</f>
        <v>1639.0904999999998</v>
      </c>
      <c r="F19" s="35">
        <f>(E19*0.03)+E19</f>
        <v>1688.2632149999997</v>
      </c>
    </row>
    <row r="20" spans="1:6" ht="12.75">
      <c r="A20" s="33"/>
      <c r="B20" s="35"/>
      <c r="C20" s="35"/>
      <c r="D20" s="35"/>
      <c r="E20" s="35"/>
      <c r="F20" s="35"/>
    </row>
    <row r="21" spans="1:6" ht="12.75">
      <c r="A21" s="34" t="s">
        <v>46</v>
      </c>
      <c r="B21" s="33"/>
      <c r="C21" s="33"/>
      <c r="D21" s="33"/>
      <c r="E21" s="33"/>
      <c r="F21" s="33"/>
    </row>
    <row r="22" spans="1:6" ht="12.75">
      <c r="A22" s="33"/>
      <c r="B22" s="33"/>
      <c r="C22" s="33"/>
      <c r="D22" s="33"/>
      <c r="E22" s="33"/>
      <c r="F22" s="33"/>
    </row>
    <row r="23" spans="1:6" ht="12.75">
      <c r="A23" s="33" t="s">
        <v>47</v>
      </c>
      <c r="B23" s="33">
        <v>5000</v>
      </c>
      <c r="C23" s="33">
        <v>0</v>
      </c>
      <c r="D23" s="33">
        <v>0</v>
      </c>
      <c r="E23" s="33">
        <v>0</v>
      </c>
      <c r="F23" s="33">
        <v>0</v>
      </c>
    </row>
    <row r="24" spans="1:6" ht="12.75">
      <c r="A24" s="33"/>
      <c r="B24" s="33"/>
      <c r="C24" s="33"/>
      <c r="D24" s="33"/>
      <c r="E24" s="33"/>
      <c r="F24" s="33"/>
    </row>
    <row r="25" spans="1:6" ht="12.75">
      <c r="A25" s="34" t="s">
        <v>49</v>
      </c>
      <c r="B25" s="33"/>
      <c r="C25" s="33"/>
      <c r="D25" s="33"/>
      <c r="E25" s="33"/>
      <c r="F25" s="33"/>
    </row>
    <row r="26" spans="1:6" ht="12.75">
      <c r="A26" s="33"/>
      <c r="B26" s="33"/>
      <c r="C26" s="33"/>
      <c r="D26" s="33"/>
      <c r="E26" s="33"/>
      <c r="F26" s="33"/>
    </row>
    <row r="27" spans="1:6" ht="12.75">
      <c r="A27" s="33" t="s">
        <v>50</v>
      </c>
      <c r="B27" s="33">
        <v>5000</v>
      </c>
      <c r="C27" s="33">
        <v>5000</v>
      </c>
      <c r="D27" s="33">
        <v>5000</v>
      </c>
      <c r="E27" s="33">
        <v>5000</v>
      </c>
      <c r="F27" s="33">
        <v>5000</v>
      </c>
    </row>
    <row r="28" spans="1:6" ht="12.75">
      <c r="A28" s="33"/>
      <c r="B28" s="33"/>
      <c r="C28" s="33"/>
      <c r="D28" s="33"/>
      <c r="E28" s="33"/>
      <c r="F28" s="33"/>
    </row>
    <row r="29" spans="1:6" ht="13.5" thickBot="1">
      <c r="A29" s="37" t="s">
        <v>48</v>
      </c>
      <c r="B29" s="38">
        <f>SUM(B7:B27)</f>
        <v>69540</v>
      </c>
      <c r="C29" s="38">
        <f>SUM(C7:C27)</f>
        <v>65502.200000000004</v>
      </c>
      <c r="D29" s="38">
        <f>SUM(D7:D27)</f>
        <v>67317.266</v>
      </c>
      <c r="E29" s="38">
        <f>SUM(E7:E27)</f>
        <v>69186.78398</v>
      </c>
      <c r="F29" s="38">
        <f>SUM(F7:F27)</f>
        <v>71112.3874994</v>
      </c>
    </row>
    <row r="30" ht="13.5" thickTop="1"/>
    <row r="33" ht="15.75">
      <c r="A33" s="1" t="s">
        <v>43</v>
      </c>
    </row>
    <row r="35" ht="12.75">
      <c r="A35" t="s">
        <v>44</v>
      </c>
    </row>
    <row r="36" ht="12.75">
      <c r="A36" t="s">
        <v>45</v>
      </c>
    </row>
    <row r="37" ht="12.75">
      <c r="A37" t="s">
        <v>56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 Services Dept</cp:lastModifiedBy>
  <cp:lastPrinted>2001-05-08T10:40:32Z</cp:lastPrinted>
  <dcterms:created xsi:type="dcterms:W3CDTF">1996-10-14T23:33:28Z</dcterms:created>
  <dcterms:modified xsi:type="dcterms:W3CDTF">2001-05-31T13:05:07Z</dcterms:modified>
  <cp:category/>
  <cp:version/>
  <cp:contentType/>
  <cp:contentStatus/>
</cp:coreProperties>
</file>