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<sst xmlns="http://schemas.openxmlformats.org/spreadsheetml/2006/main" count="31" uniqueCount="25">
  <si>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Supporting People Contract Changes and Savings 2005/2006</t>
  </si>
  <si>
    <t>CB Date Priority</t>
  </si>
  <si>
    <t>Original Review
Date</t>
  </si>
  <si>
    <t>PrimaryClientGroup</t>
  </si>
  <si>
    <t>Service ID</t>
  </si>
  <si>
    <t>Provider Name</t>
  </si>
  <si>
    <t>Provider Organisation Type</t>
  </si>
  <si>
    <t>Service Name</t>
  </si>
  <si>
    <t>Previous Contract Vlaue</t>
  </si>
  <si>
    <t>New Contract Value</t>
  </si>
  <si>
    <t>Contract Saving - Annual</t>
  </si>
  <si>
    <t>% Saving Annual</t>
  </si>
  <si>
    <t>05/06 Saving - Months</t>
  </si>
  <si>
    <t>Contract Saving Part Year  - 05/06</t>
  </si>
  <si>
    <t>% Saving Part Year</t>
  </si>
  <si>
    <t>Recharge 05/06</t>
  </si>
  <si>
    <t>Full Year Budget Figure 05/06</t>
  </si>
  <si>
    <t>Comments</t>
  </si>
  <si>
    <t>tbc</t>
  </si>
  <si>
    <t>decommission</t>
  </si>
  <si>
    <t>TUPE Staff</t>
  </si>
  <si>
    <t>postponed</t>
  </si>
  <si>
    <t>yes</t>
  </si>
  <si>
    <t>Values for Services Reviewed to April 2005</t>
  </si>
  <si>
    <t>Start Date of New Contract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</si>
</sst>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</numFmts>
  <fonts count="8">
    <font>
      <sz val="10"/>
      <name val="Arial"/>
      <family val="0"/>
    </font>
    <font>
      <b/>
      <sz val="8"/>
      <color indexed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20"/>
      <name val="MS Sans Serif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 textRotation="90"/>
    </xf>
    <xf numFmtId="164" fontId="1" fillId="2" borderId="0" xfId="0" applyNumberFormat="1" applyFont="1" applyFill="1" applyAlignment="1">
      <alignment textRotation="90"/>
    </xf>
    <xf numFmtId="164" fontId="4" fillId="2" borderId="0" xfId="0" applyNumberFormat="1" applyFont="1" applyFill="1" applyAlignment="1">
      <alignment horizontal="center" textRotation="90" wrapText="1"/>
    </xf>
    <xf numFmtId="0" fontId="4" fillId="2" borderId="0" xfId="0" applyNumberFormat="1" applyFont="1" applyFill="1" applyAlignment="1" quotePrefix="1">
      <alignment textRotation="90"/>
    </xf>
    <xf numFmtId="0" fontId="5" fillId="2" borderId="0" xfId="0" applyFont="1" applyFill="1" applyBorder="1" applyAlignment="1">
      <alignment textRotation="90" wrapText="1"/>
    </xf>
    <xf numFmtId="44" fontId="5" fillId="2" borderId="0" xfId="0" applyNumberFormat="1" applyFont="1" applyFill="1" applyBorder="1" applyAlignment="1">
      <alignment textRotation="90" wrapText="1"/>
    </xf>
    <xf numFmtId="10" fontId="5" fillId="2" borderId="0" xfId="0" applyNumberFormat="1" applyFont="1" applyFill="1" applyBorder="1" applyAlignment="1">
      <alignment textRotation="90" wrapText="1"/>
    </xf>
    <xf numFmtId="165" fontId="5" fillId="2" borderId="0" xfId="0" applyNumberFormat="1" applyFont="1" applyFill="1" applyBorder="1" applyAlignment="1">
      <alignment textRotation="90" wrapText="1"/>
    </xf>
    <xf numFmtId="0" fontId="6" fillId="2" borderId="0" xfId="0" applyFont="1" applyFill="1" applyBorder="1" applyAlignment="1">
      <alignment textRotation="90" wrapText="1"/>
    </xf>
    <xf numFmtId="164" fontId="0" fillId="0" borderId="0" xfId="0" applyNumberFormat="1" applyAlignment="1">
      <alignment/>
    </xf>
    <xf numFmtId="44" fontId="0" fillId="0" borderId="0" xfId="17" applyNumberFormat="1" applyAlignment="1">
      <alignment/>
    </xf>
    <xf numFmtId="44" fontId="0" fillId="0" borderId="0" xfId="0" applyNumberFormat="1" applyAlignment="1">
      <alignment horizontal="right"/>
    </xf>
    <xf numFmtId="44" fontId="0" fillId="0" borderId="0" xfId="0" applyNumberFormat="1" applyFill="1" applyAlignment="1">
      <alignment/>
    </xf>
    <xf numFmtId="4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5" fontId="1" fillId="2" borderId="0" xfId="0" applyNumberFormat="1" applyFont="1" applyFill="1" applyAlignment="1">
      <alignment textRotation="90" wrapText="1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i1\LACIE%20(E)\SP%20Shared%20Folder\Contracts%20and%20Review%20Team\Commissioning%20Body%20Monthly%20Efficiency%20Reports\Updated%20Supply%20M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 Supply Map"/>
      <sheetName val="Updated Supply Map"/>
      <sheetName val="Savings Sheet"/>
      <sheetName val="CB&amp;Lead Member Report"/>
      <sheetName val="Administraton"/>
    </sheetNames>
    <sheetDataSet>
      <sheetData sheetId="0">
        <row r="3">
          <cell r="A3" t="str">
            <v>B</v>
          </cell>
          <cell r="B3">
            <v>38384</v>
          </cell>
          <cell r="D3">
            <v>37773</v>
          </cell>
          <cell r="F3">
            <v>447</v>
          </cell>
          <cell r="G3" t="str">
            <v>Salford Drug Service</v>
          </cell>
          <cell r="H3" t="str">
            <v>Local Authority - Social Services Dept</v>
          </cell>
          <cell r="I3" t="str">
            <v>Broughton Supported Tenancies (Drugs) Scheme FS</v>
          </cell>
          <cell r="Q3">
            <v>15148.41</v>
          </cell>
          <cell r="R3" t="str">
            <v>People with Drug Problems</v>
          </cell>
        </row>
        <row r="4">
          <cell r="A4" t="str">
            <v>C</v>
          </cell>
          <cell r="B4">
            <v>38384</v>
          </cell>
          <cell r="D4">
            <v>37803</v>
          </cell>
          <cell r="F4">
            <v>86</v>
          </cell>
          <cell r="G4" t="str">
            <v>B+M Stepping Stones</v>
          </cell>
          <cell r="H4" t="str">
            <v>Voluntary Not for Profit Organisation</v>
          </cell>
          <cell r="I4" t="str">
            <v>Stepping Stones Ltd (Rookery)</v>
          </cell>
          <cell r="Q4">
            <v>24927.03</v>
          </cell>
          <cell r="R4" t="str">
            <v>People with Mental Health Problems</v>
          </cell>
        </row>
        <row r="5">
          <cell r="A5" t="str">
            <v>C</v>
          </cell>
          <cell r="B5">
            <v>38384</v>
          </cell>
          <cell r="D5">
            <v>37803</v>
          </cell>
          <cell r="F5">
            <v>535</v>
          </cell>
          <cell r="G5" t="str">
            <v>B+M Stepping Stones</v>
          </cell>
          <cell r="H5" t="str">
            <v>Voluntary Not for Profit Organisation</v>
          </cell>
          <cell r="I5" t="str">
            <v>Stepping Stones Ltd (Southwood)</v>
          </cell>
          <cell r="Q5">
            <v>26083.2</v>
          </cell>
          <cell r="R5" t="str">
            <v>People with Mental Health Problems</v>
          </cell>
        </row>
        <row r="6">
          <cell r="A6" t="str">
            <v>C</v>
          </cell>
          <cell r="B6">
            <v>38384</v>
          </cell>
          <cell r="D6">
            <v>37803</v>
          </cell>
          <cell r="F6">
            <v>536</v>
          </cell>
          <cell r="G6" t="str">
            <v>B+M Stepping Stones</v>
          </cell>
          <cell r="H6" t="str">
            <v>Voluntary Not for Profit Organisation</v>
          </cell>
          <cell r="I6" t="str">
            <v>Stepping Stones Ltd (Tootal)</v>
          </cell>
          <cell r="Q6">
            <v>3583.64</v>
          </cell>
          <cell r="R6" t="str">
            <v>People with Mental Health Problems</v>
          </cell>
        </row>
        <row r="7">
          <cell r="A7" t="str">
            <v>C</v>
          </cell>
          <cell r="B7">
            <v>38384</v>
          </cell>
          <cell r="D7">
            <v>38169</v>
          </cell>
          <cell r="F7">
            <v>376</v>
          </cell>
          <cell r="G7" t="str">
            <v>Irwell Valley</v>
          </cell>
          <cell r="H7" t="str">
            <v>RSL</v>
          </cell>
          <cell r="I7" t="str">
            <v>Cromwell Road (42) </v>
          </cell>
          <cell r="Q7">
            <v>50364.26</v>
          </cell>
          <cell r="R7" t="str">
            <v>Young People Leaving Care</v>
          </cell>
        </row>
        <row r="8">
          <cell r="A8" t="str">
            <v>C</v>
          </cell>
          <cell r="B8">
            <v>38384</v>
          </cell>
          <cell r="D8">
            <v>37926</v>
          </cell>
          <cell r="F8">
            <v>592</v>
          </cell>
          <cell r="G8" t="str">
            <v>New Prospect Housing Ltd</v>
          </cell>
          <cell r="H8" t="str">
            <v>Local Authority - Housing Dept</v>
          </cell>
          <cell r="I8" t="str">
            <v>Refugee Resettlement Team FS </v>
          </cell>
          <cell r="Q8">
            <v>132293.51</v>
          </cell>
          <cell r="R8" t="str">
            <v>Refugees</v>
          </cell>
        </row>
        <row r="9">
          <cell r="A9" t="str">
            <v>C</v>
          </cell>
          <cell r="B9">
            <v>38384</v>
          </cell>
          <cell r="D9">
            <v>37926</v>
          </cell>
          <cell r="F9">
            <v>340</v>
          </cell>
          <cell r="G9" t="str">
            <v>New Prospect Housing Ltd</v>
          </cell>
          <cell r="H9" t="str">
            <v>Local Authority - Housing Dept</v>
          </cell>
          <cell r="I9" t="str">
            <v>Supported Tenancies FS </v>
          </cell>
          <cell r="Q9">
            <v>780075.52</v>
          </cell>
          <cell r="R9" t="str">
            <v>Young People at Risk</v>
          </cell>
        </row>
        <row r="10">
          <cell r="A10" t="str">
            <v>B</v>
          </cell>
          <cell r="B10">
            <v>38412</v>
          </cell>
          <cell r="D10">
            <v>37987</v>
          </cell>
          <cell r="F10">
            <v>21</v>
          </cell>
          <cell r="G10" t="str">
            <v>Beacon Support Services</v>
          </cell>
          <cell r="H10" t="str">
            <v>Private Company</v>
          </cell>
          <cell r="I10" t="str">
            <v>Beacon Floating Support FS</v>
          </cell>
          <cell r="Q10">
            <v>162476.98</v>
          </cell>
          <cell r="R10" t="str">
            <v>Offenders or People at risk of Offending</v>
          </cell>
        </row>
        <row r="11">
          <cell r="A11" t="str">
            <v>B</v>
          </cell>
          <cell r="B11">
            <v>38412</v>
          </cell>
          <cell r="D11">
            <v>38078</v>
          </cell>
          <cell r="F11">
            <v>396</v>
          </cell>
          <cell r="G11" t="str">
            <v>Carr Gomm Society Ltd</v>
          </cell>
          <cell r="H11" t="str">
            <v>RSL</v>
          </cell>
          <cell r="I11" t="str">
            <v>Carr Gomm-IVHA Floating Support FS </v>
          </cell>
          <cell r="R11" t="str">
            <v>People with Mental Health Problems</v>
          </cell>
          <cell r="W11">
            <v>14967.75</v>
          </cell>
        </row>
        <row r="12">
          <cell r="A12" t="str">
            <v>B</v>
          </cell>
          <cell r="B12">
            <v>38412</v>
          </cell>
          <cell r="D12">
            <v>38078</v>
          </cell>
          <cell r="F12">
            <v>593</v>
          </cell>
          <cell r="G12" t="str">
            <v>Carr Gomm Society Ltd</v>
          </cell>
          <cell r="H12" t="str">
            <v>RSL</v>
          </cell>
          <cell r="I12" t="str">
            <v>Carr Gomm-MDHA Floating Support FS </v>
          </cell>
          <cell r="R12" t="str">
            <v>People with Mental Health Problems</v>
          </cell>
        </row>
        <row r="13">
          <cell r="A13" t="str">
            <v>B</v>
          </cell>
          <cell r="B13">
            <v>38412</v>
          </cell>
          <cell r="D13">
            <v>37834</v>
          </cell>
          <cell r="F13">
            <v>345</v>
          </cell>
          <cell r="G13" t="str">
            <v>NCH North West</v>
          </cell>
          <cell r="H13" t="str">
            <v>Charitable Organisation</v>
          </cell>
          <cell r="I13" t="str">
            <v>NCH Dundee Project FS </v>
          </cell>
          <cell r="Q13">
            <v>150491.55</v>
          </cell>
          <cell r="R13" t="str">
            <v>Homeless Families with Support Needs</v>
          </cell>
        </row>
        <row r="14">
          <cell r="A14" t="str">
            <v>B</v>
          </cell>
          <cell r="B14">
            <v>38412</v>
          </cell>
          <cell r="D14">
            <v>38078</v>
          </cell>
          <cell r="F14">
            <v>646</v>
          </cell>
          <cell r="G14" t="str">
            <v>NCH North West</v>
          </cell>
          <cell r="H14" t="str">
            <v>Charitable Organisation</v>
          </cell>
          <cell r="I14" t="str">
            <v>Next Step (Floating Support Scheme) FS</v>
          </cell>
          <cell r="Q14">
            <v>50505.45</v>
          </cell>
          <cell r="R14" t="str">
            <v>Young People Leaving Care</v>
          </cell>
        </row>
        <row r="15">
          <cell r="A15" t="str">
            <v>B</v>
          </cell>
          <cell r="B15">
            <v>38412</v>
          </cell>
          <cell r="D15">
            <v>38078</v>
          </cell>
          <cell r="F15">
            <v>17</v>
          </cell>
          <cell r="G15" t="str">
            <v>NCH North West</v>
          </cell>
          <cell r="H15" t="str">
            <v>Charitable Organisation</v>
          </cell>
          <cell r="I15" t="str">
            <v>Next Step (Supported Lodgings Scheme) FS </v>
          </cell>
          <cell r="Q15">
            <v>60597.96</v>
          </cell>
          <cell r="R15" t="str">
            <v>Young People Leaving Care</v>
          </cell>
        </row>
        <row r="16">
          <cell r="A16" t="str">
            <v>C</v>
          </cell>
          <cell r="B16">
            <v>38412</v>
          </cell>
          <cell r="D16">
            <v>37773</v>
          </cell>
          <cell r="F16">
            <v>30</v>
          </cell>
          <cell r="G16" t="str">
            <v>Adullam</v>
          </cell>
          <cell r="H16" t="str">
            <v>RSL</v>
          </cell>
          <cell r="I16" t="str">
            <v>Liberty House</v>
          </cell>
          <cell r="Q16">
            <v>288332.94</v>
          </cell>
          <cell r="R16" t="str">
            <v>Single Homeless with Support Needs</v>
          </cell>
        </row>
        <row r="17">
          <cell r="A17" t="str">
            <v>C</v>
          </cell>
          <cell r="B17">
            <v>38412</v>
          </cell>
          <cell r="D17">
            <v>37987</v>
          </cell>
          <cell r="F17">
            <v>278</v>
          </cell>
          <cell r="G17" t="str">
            <v>Anchor Trust</v>
          </cell>
          <cell r="H17" t="str">
            <v>Home Improvement Agency (HIA) Service</v>
          </cell>
          <cell r="I17" t="str">
            <v>Staying Put</v>
          </cell>
          <cell r="Q17">
            <v>30000</v>
          </cell>
          <cell r="R17" t="str">
            <v>Older people with support needs</v>
          </cell>
        </row>
        <row r="18">
          <cell r="A18" t="str">
            <v>C</v>
          </cell>
          <cell r="B18">
            <v>38412</v>
          </cell>
          <cell r="D18">
            <v>37803</v>
          </cell>
          <cell r="F18">
            <v>650</v>
          </cell>
          <cell r="G18" t="str">
            <v>Care Cover</v>
          </cell>
          <cell r="H18" t="str">
            <v>Private Company</v>
          </cell>
          <cell r="I18" t="str">
            <v>AAFE Project </v>
          </cell>
          <cell r="Q18">
            <v>89470.92</v>
          </cell>
          <cell r="R18" t="str">
            <v>Single Homeless with Support Needs</v>
          </cell>
        </row>
        <row r="19">
          <cell r="A19" t="str">
            <v>C</v>
          </cell>
          <cell r="B19">
            <v>38412</v>
          </cell>
          <cell r="D19">
            <v>37803</v>
          </cell>
          <cell r="F19">
            <v>555</v>
          </cell>
          <cell r="G19" t="str">
            <v>Care Cover</v>
          </cell>
          <cell r="H19" t="str">
            <v>Private Company</v>
          </cell>
          <cell r="I19" t="str">
            <v>Hope House</v>
          </cell>
          <cell r="Q19">
            <v>89470.89</v>
          </cell>
          <cell r="R19" t="str">
            <v>Single Homeless with Support Needs</v>
          </cell>
        </row>
        <row r="20">
          <cell r="A20" t="str">
            <v>C</v>
          </cell>
          <cell r="B20">
            <v>38412</v>
          </cell>
          <cell r="D20">
            <v>37803</v>
          </cell>
          <cell r="F20">
            <v>516</v>
          </cell>
          <cell r="G20" t="str">
            <v>Care Cover</v>
          </cell>
          <cell r="H20" t="str">
            <v>Private Company</v>
          </cell>
          <cell r="I20" t="str">
            <v>Treasure House</v>
          </cell>
          <cell r="Q20">
            <v>89470.89</v>
          </cell>
          <cell r="R20" t="str">
            <v>Single Homeless with Support Needs</v>
          </cell>
        </row>
        <row r="21">
          <cell r="A21" t="str">
            <v>C</v>
          </cell>
          <cell r="B21">
            <v>38412</v>
          </cell>
          <cell r="G21" t="str">
            <v>City of Salford Housing Services</v>
          </cell>
          <cell r="H21" t="str">
            <v>Local Authority - Housing Dept</v>
          </cell>
          <cell r="I21" t="str">
            <v>Young Person Homeless Service (floating)</v>
          </cell>
          <cell r="Q21">
            <v>18247.38</v>
          </cell>
          <cell r="R21" t="str">
            <v>Young People at Risk</v>
          </cell>
        </row>
        <row r="22">
          <cell r="A22" t="str">
            <v>C</v>
          </cell>
          <cell r="B22">
            <v>38412</v>
          </cell>
          <cell r="D22">
            <v>37773</v>
          </cell>
          <cell r="F22">
            <v>640</v>
          </cell>
          <cell r="G22" t="str">
            <v>City of Salford Housing Services</v>
          </cell>
          <cell r="H22" t="str">
            <v>Local Authority - Housing Dept</v>
          </cell>
          <cell r="I22" t="str">
            <v>Homeless Families </v>
          </cell>
          <cell r="Q22">
            <v>277914.77</v>
          </cell>
          <cell r="R22" t="str">
            <v>Homeless Families with Support Needs</v>
          </cell>
        </row>
        <row r="23">
          <cell r="A23" t="str">
            <v>C</v>
          </cell>
          <cell r="B23">
            <v>38412</v>
          </cell>
          <cell r="D23">
            <v>37773</v>
          </cell>
          <cell r="F23">
            <v>346</v>
          </cell>
          <cell r="G23" t="str">
            <v>City of Salford Housing Services</v>
          </cell>
          <cell r="H23" t="str">
            <v>Local Authority - Housing Dept</v>
          </cell>
          <cell r="I23" t="str">
            <v>Young Person Homeless Service (resid) </v>
          </cell>
          <cell r="Q23">
            <v>206091.86</v>
          </cell>
          <cell r="R23" t="str">
            <v>Young People at Risk</v>
          </cell>
        </row>
        <row r="24">
          <cell r="A24" t="str">
            <v>C</v>
          </cell>
          <cell r="B24">
            <v>38412</v>
          </cell>
          <cell r="D24">
            <v>37987</v>
          </cell>
          <cell r="F24">
            <v>18</v>
          </cell>
          <cell r="G24" t="str">
            <v>Salvation Army</v>
          </cell>
          <cell r="H24" t="str">
            <v>Charitable Organisation</v>
          </cell>
          <cell r="I24" t="str">
            <v>James Street (1)</v>
          </cell>
          <cell r="Q24">
            <v>286807.68</v>
          </cell>
          <cell r="R24" t="str">
            <v>Single Homeless with Support Needs</v>
          </cell>
        </row>
        <row r="25">
          <cell r="A25" t="str">
            <v>B</v>
          </cell>
          <cell r="B25">
            <v>38443</v>
          </cell>
          <cell r="D25">
            <v>37803</v>
          </cell>
          <cell r="F25">
            <v>451</v>
          </cell>
          <cell r="G25" t="str">
            <v>English Churches Housing Group</v>
          </cell>
          <cell r="H25" t="str">
            <v>RSL</v>
          </cell>
          <cell r="I25" t="str">
            <v>SASH</v>
          </cell>
          <cell r="Q25">
            <v>235515.26</v>
          </cell>
          <cell r="R25" t="str">
            <v>Offenders or People at risk of Offending</v>
          </cell>
        </row>
        <row r="26">
          <cell r="A26" t="str">
            <v>B</v>
          </cell>
          <cell r="B26">
            <v>38443</v>
          </cell>
          <cell r="D26">
            <v>37803</v>
          </cell>
          <cell r="F26">
            <v>431</v>
          </cell>
          <cell r="G26" t="str">
            <v>English Churches Housing Group</v>
          </cell>
          <cell r="H26" t="str">
            <v>RSL</v>
          </cell>
          <cell r="I26" t="str">
            <v>SASH Tenancy Support Scheme FS </v>
          </cell>
          <cell r="Q26">
            <v>50324.93</v>
          </cell>
          <cell r="R26" t="str">
            <v>Single Homeless with Support Needs</v>
          </cell>
        </row>
        <row r="27">
          <cell r="A27" t="str">
            <v>B</v>
          </cell>
          <cell r="B27">
            <v>38443</v>
          </cell>
          <cell r="D27">
            <v>37865</v>
          </cell>
          <cell r="F27">
            <v>359</v>
          </cell>
          <cell r="G27" t="str">
            <v>Project 34</v>
          </cell>
          <cell r="H27" t="str">
            <v>Charitable Organisation</v>
          </cell>
          <cell r="I27" t="str">
            <v>Brentwood </v>
          </cell>
          <cell r="Q27">
            <v>26213.37</v>
          </cell>
          <cell r="R27" t="str">
            <v>Single Homeless with Support Needs</v>
          </cell>
        </row>
        <row r="28">
          <cell r="A28" t="str">
            <v>B</v>
          </cell>
          <cell r="B28">
            <v>38443</v>
          </cell>
          <cell r="D28">
            <v>37865</v>
          </cell>
          <cell r="F28">
            <v>87</v>
          </cell>
          <cell r="G28" t="str">
            <v>Project 34</v>
          </cell>
          <cell r="H28" t="str">
            <v>Charitable Organisation</v>
          </cell>
          <cell r="I28" t="str">
            <v>Project 34</v>
          </cell>
          <cell r="Q28">
            <v>137178.19</v>
          </cell>
          <cell r="R28" t="str">
            <v>Single Homeless with Support Needs</v>
          </cell>
        </row>
        <row r="29">
          <cell r="A29" t="str">
            <v>C</v>
          </cell>
          <cell r="B29">
            <v>38443</v>
          </cell>
          <cell r="D29">
            <v>38078</v>
          </cell>
          <cell r="F29">
            <v>27</v>
          </cell>
          <cell r="G29" t="str">
            <v>New Leaf</v>
          </cell>
          <cell r="H29" t="str">
            <v>RSL</v>
          </cell>
          <cell r="I29" t="str">
            <v>Salford Foyer</v>
          </cell>
          <cell r="Q29">
            <v>323074.14</v>
          </cell>
          <cell r="R29" t="str">
            <v>Single Homeless with Support Needs</v>
          </cell>
        </row>
        <row r="30">
          <cell r="A30" t="str">
            <v>C</v>
          </cell>
          <cell r="B30">
            <v>38443</v>
          </cell>
          <cell r="D30">
            <v>37803</v>
          </cell>
          <cell r="F30">
            <v>633</v>
          </cell>
          <cell r="G30" t="str">
            <v>Positive Lifestyles</v>
          </cell>
          <cell r="H30" t="str">
            <v>Voluntary Not for Profit Organisation</v>
          </cell>
          <cell r="I30" t="str">
            <v>Cromwell Road 19-21 </v>
          </cell>
          <cell r="R30" t="str">
            <v>People with Learning Disabilities</v>
          </cell>
        </row>
        <row r="31">
          <cell r="A31" t="str">
            <v>C</v>
          </cell>
          <cell r="B31">
            <v>38443</v>
          </cell>
          <cell r="D31">
            <v>37803</v>
          </cell>
          <cell r="F31">
            <v>101</v>
          </cell>
          <cell r="G31" t="str">
            <v>Positive Lifestyles</v>
          </cell>
          <cell r="H31" t="str">
            <v>Voluntary Not for Profit Organisation</v>
          </cell>
          <cell r="I31" t="str">
            <v>Lancaster House</v>
          </cell>
          <cell r="R31" t="str">
            <v>Single Homeless with Support Needs</v>
          </cell>
        </row>
        <row r="32">
          <cell r="A32" t="str">
            <v>C</v>
          </cell>
          <cell r="B32">
            <v>38443</v>
          </cell>
          <cell r="D32">
            <v>37803</v>
          </cell>
          <cell r="F32">
            <v>366</v>
          </cell>
          <cell r="G32" t="str">
            <v>Positive Lifestyles</v>
          </cell>
          <cell r="H32" t="str">
            <v>Voluntary Not for Profit Organisation</v>
          </cell>
          <cell r="I32" t="str">
            <v>Royal Court</v>
          </cell>
          <cell r="R32" t="str">
            <v>People with Alcohol Problems</v>
          </cell>
        </row>
        <row r="33">
          <cell r="A33" t="str">
            <v>C</v>
          </cell>
          <cell r="B33">
            <v>38443</v>
          </cell>
          <cell r="D33">
            <v>37803</v>
          </cell>
          <cell r="F33">
            <v>365</v>
          </cell>
          <cell r="G33" t="str">
            <v>Positive Lifestyles</v>
          </cell>
          <cell r="H33" t="str">
            <v>Voluntary Not for Profit Organisation</v>
          </cell>
          <cell r="I33" t="str">
            <v>Supported Tenancies</v>
          </cell>
          <cell r="R33" t="str">
            <v>People with Alcohol Problems</v>
          </cell>
        </row>
        <row r="34">
          <cell r="A34" t="str">
            <v>B</v>
          </cell>
          <cell r="B34">
            <v>38473</v>
          </cell>
          <cell r="D34">
            <v>37987</v>
          </cell>
          <cell r="F34">
            <v>5</v>
          </cell>
          <cell r="G34" t="str">
            <v>Stonham Housing Association</v>
          </cell>
          <cell r="H34" t="str">
            <v>RSL</v>
          </cell>
          <cell r="I34" t="str">
            <v>Joan Lestor House (Flats)</v>
          </cell>
          <cell r="Q34">
            <v>131747.71</v>
          </cell>
          <cell r="R34" t="str">
            <v>Single Homeless with Support Needs</v>
          </cell>
        </row>
        <row r="35">
          <cell r="A35" t="str">
            <v>B</v>
          </cell>
          <cell r="B35">
            <v>38473</v>
          </cell>
          <cell r="D35">
            <v>37987</v>
          </cell>
          <cell r="F35">
            <v>517</v>
          </cell>
          <cell r="G35" t="str">
            <v>Stonham Housing Association</v>
          </cell>
          <cell r="H35" t="str">
            <v>RSL</v>
          </cell>
          <cell r="I35" t="str">
            <v>Joan Lestor House (Rooms)</v>
          </cell>
          <cell r="Q35">
            <v>211631.07</v>
          </cell>
          <cell r="R35" t="str">
            <v>Single Homeless with Support Needs</v>
          </cell>
        </row>
        <row r="36">
          <cell r="A36" t="str">
            <v>C</v>
          </cell>
          <cell r="B36">
            <v>38473</v>
          </cell>
          <cell r="D36">
            <v>37865</v>
          </cell>
          <cell r="F36">
            <v>595</v>
          </cell>
          <cell r="G36" t="str">
            <v>Foundations Ltd</v>
          </cell>
          <cell r="H36" t="str">
            <v>Voluntary Not for Profit Organisation</v>
          </cell>
          <cell r="I36" t="str">
            <v>112 Claremont Road </v>
          </cell>
          <cell r="Q36">
            <v>127361.14</v>
          </cell>
          <cell r="R36" t="str">
            <v>People with Learning Disabilities</v>
          </cell>
        </row>
        <row r="37">
          <cell r="A37" t="str">
            <v>A</v>
          </cell>
          <cell r="B37">
            <v>38473</v>
          </cell>
          <cell r="D37">
            <v>37987</v>
          </cell>
          <cell r="F37">
            <v>378</v>
          </cell>
          <cell r="G37" t="str">
            <v>Turning Point Services Ltd</v>
          </cell>
          <cell r="H37" t="str">
            <v>RSL</v>
          </cell>
          <cell r="I37" t="str">
            <v>260 Lower Broughton Road </v>
          </cell>
          <cell r="Q37">
            <v>17361.04</v>
          </cell>
          <cell r="R37" t="str">
            <v>People with Alcohol Problems</v>
          </cell>
        </row>
        <row r="38">
          <cell r="A38" t="str">
            <v>A</v>
          </cell>
          <cell r="B38">
            <v>38473</v>
          </cell>
          <cell r="D38">
            <v>38169</v>
          </cell>
          <cell r="F38">
            <v>70</v>
          </cell>
          <cell r="G38" t="str">
            <v>Turning Point Services Ltd</v>
          </cell>
          <cell r="H38" t="str">
            <v>RSL</v>
          </cell>
          <cell r="I38" t="str">
            <v>May Road (2)</v>
          </cell>
          <cell r="Q38">
            <v>19852.37</v>
          </cell>
          <cell r="R38" t="str">
            <v>People with Mental Health Problems</v>
          </cell>
        </row>
        <row r="39">
          <cell r="A39" t="str">
            <v>A</v>
          </cell>
          <cell r="B39">
            <v>38473</v>
          </cell>
          <cell r="D39">
            <v>37987</v>
          </cell>
          <cell r="F39">
            <v>537</v>
          </cell>
          <cell r="G39" t="str">
            <v>Turning Point Services Ltd</v>
          </cell>
          <cell r="H39" t="str">
            <v>RSL</v>
          </cell>
          <cell r="I39" t="str">
            <v>Turning Point Floating Service FS</v>
          </cell>
          <cell r="Q39">
            <v>34339.2</v>
          </cell>
          <cell r="R39" t="str">
            <v>People with Alcohol Problems</v>
          </cell>
        </row>
        <row r="40">
          <cell r="A40" t="str">
            <v>C</v>
          </cell>
          <cell r="B40">
            <v>38504</v>
          </cell>
          <cell r="D40">
            <v>38353</v>
          </cell>
          <cell r="F40">
            <v>239</v>
          </cell>
          <cell r="G40" t="str">
            <v>Heatley's</v>
          </cell>
          <cell r="H40" t="str">
            <v>Private Individual</v>
          </cell>
          <cell r="I40" t="str">
            <v>21 Belgrave Cresent </v>
          </cell>
          <cell r="Q40">
            <v>32745.17</v>
          </cell>
          <cell r="R40" t="str">
            <v>People with Learning Disabilities</v>
          </cell>
        </row>
        <row r="41">
          <cell r="A41" t="str">
            <v>C</v>
          </cell>
          <cell r="B41">
            <v>38504</v>
          </cell>
          <cell r="D41">
            <v>38353</v>
          </cell>
          <cell r="F41">
            <v>428</v>
          </cell>
          <cell r="G41" t="str">
            <v>Heatley's</v>
          </cell>
          <cell r="H41" t="str">
            <v>Private Individual</v>
          </cell>
          <cell r="I41" t="str">
            <v>23 Belgrave Cresent </v>
          </cell>
          <cell r="Q41">
            <v>14261.45</v>
          </cell>
          <cell r="R41" t="str">
            <v>People with Learning Disabilities</v>
          </cell>
        </row>
        <row r="42">
          <cell r="A42" t="str">
            <v>C</v>
          </cell>
          <cell r="B42">
            <v>38504</v>
          </cell>
          <cell r="D42">
            <v>38353</v>
          </cell>
          <cell r="F42">
            <v>1001</v>
          </cell>
          <cell r="G42" t="str">
            <v>Ordinary Lifestyles</v>
          </cell>
          <cell r="H42">
            <v>3</v>
          </cell>
          <cell r="I42" t="str">
            <v>Ordinary Lifestyles</v>
          </cell>
          <cell r="Q42">
            <v>35495</v>
          </cell>
        </row>
        <row r="43">
          <cell r="A43" t="str">
            <v>A</v>
          </cell>
          <cell r="B43">
            <v>38504</v>
          </cell>
          <cell r="D43">
            <v>38353</v>
          </cell>
          <cell r="F43">
            <v>2</v>
          </cell>
          <cell r="G43" t="str">
            <v>Making Space</v>
          </cell>
          <cell r="H43" t="str">
            <v>Charitable Organisation</v>
          </cell>
          <cell r="I43" t="str">
            <v>George Street (94 A-F)</v>
          </cell>
          <cell r="Q43">
            <v>27245.99</v>
          </cell>
          <cell r="R43" t="str">
            <v>People with Mental Health Problems</v>
          </cell>
        </row>
        <row r="44">
          <cell r="A44" t="str">
            <v>B</v>
          </cell>
          <cell r="B44">
            <v>38504</v>
          </cell>
          <cell r="D44">
            <v>37987</v>
          </cell>
          <cell r="F44">
            <v>362</v>
          </cell>
          <cell r="G44" t="str">
            <v>Salford Womens Aid</v>
          </cell>
          <cell r="H44" t="str">
            <v>Charitable Organisation</v>
          </cell>
          <cell r="I44" t="str">
            <v>Salford Womens Aid - Floating Support FS</v>
          </cell>
          <cell r="Q44">
            <v>30354.78</v>
          </cell>
          <cell r="R44" t="str">
            <v>Women at Risk of Domestic Violence</v>
          </cell>
        </row>
        <row r="45">
          <cell r="A45" t="str">
            <v>B</v>
          </cell>
          <cell r="B45">
            <v>38504</v>
          </cell>
          <cell r="D45">
            <v>37987</v>
          </cell>
          <cell r="F45">
            <v>62</v>
          </cell>
          <cell r="G45" t="str">
            <v>Salford Womens Aid</v>
          </cell>
          <cell r="H45" t="str">
            <v>Charitable Organisation</v>
          </cell>
          <cell r="I45" t="str">
            <v>Salford Womens Aid - Residential</v>
          </cell>
          <cell r="Q45">
            <v>281783.99</v>
          </cell>
          <cell r="R45" t="str">
            <v>Women at Risk of Domestic Violence</v>
          </cell>
        </row>
        <row r="46">
          <cell r="A46" t="str">
            <v>C</v>
          </cell>
          <cell r="B46">
            <v>38504</v>
          </cell>
          <cell r="D46">
            <v>38353</v>
          </cell>
          <cell r="F46">
            <v>51</v>
          </cell>
          <cell r="G46" t="str">
            <v>Henshaws</v>
          </cell>
          <cell r="H46" t="str">
            <v>RSL</v>
          </cell>
          <cell r="I46" t="str">
            <v>Crowngreen Rd (6)</v>
          </cell>
          <cell r="Q46">
            <v>32468</v>
          </cell>
          <cell r="R46" t="str">
            <v>People with a Physical or Sensory Disability</v>
          </cell>
        </row>
        <row r="47">
          <cell r="A47" t="str">
            <v>C</v>
          </cell>
          <cell r="B47">
            <v>38534</v>
          </cell>
          <cell r="D47">
            <v>38353</v>
          </cell>
          <cell r="F47">
            <v>75</v>
          </cell>
          <cell r="G47" t="str">
            <v>Henshaws</v>
          </cell>
          <cell r="H47" t="str">
            <v>RSL</v>
          </cell>
          <cell r="I47" t="str">
            <v>Pendleton Centre</v>
          </cell>
          <cell r="Q47">
            <v>44936</v>
          </cell>
          <cell r="R47" t="str">
            <v>People with a Physical or Sensory Disability</v>
          </cell>
        </row>
        <row r="48">
          <cell r="A48" t="str">
            <v>A</v>
          </cell>
          <cell r="B48">
            <v>38534</v>
          </cell>
          <cell r="D48">
            <v>38169</v>
          </cell>
          <cell r="F48">
            <v>594</v>
          </cell>
          <cell r="G48" t="str">
            <v>Creative Support</v>
          </cell>
          <cell r="H48" t="str">
            <v>Voluntary Not for Profit Organisation</v>
          </cell>
          <cell r="I48" t="str">
            <v>Crag House </v>
          </cell>
          <cell r="Q48">
            <v>110421.99</v>
          </cell>
          <cell r="R48" t="str">
            <v>People with Mental Health Problems</v>
          </cell>
        </row>
        <row r="49">
          <cell r="A49" t="str">
            <v>A</v>
          </cell>
          <cell r="B49">
            <v>38534</v>
          </cell>
          <cell r="D49">
            <v>38169</v>
          </cell>
          <cell r="F49">
            <v>49</v>
          </cell>
          <cell r="G49" t="str">
            <v>Creative Support</v>
          </cell>
          <cell r="H49" t="str">
            <v>Voluntary Not for Profit Organisation</v>
          </cell>
          <cell r="I49" t="str">
            <v>Great Clowes Street (279-281)</v>
          </cell>
          <cell r="Q49">
            <v>32395.72</v>
          </cell>
          <cell r="R49" t="str">
            <v>People with Mental Health Problems</v>
          </cell>
        </row>
        <row r="50">
          <cell r="A50" t="str">
            <v>A</v>
          </cell>
          <cell r="B50">
            <v>38534</v>
          </cell>
          <cell r="D50">
            <v>38169</v>
          </cell>
          <cell r="F50">
            <v>571</v>
          </cell>
          <cell r="G50" t="str">
            <v>Creative Support</v>
          </cell>
          <cell r="H50" t="str">
            <v>Voluntary Not for Profit Organisation</v>
          </cell>
          <cell r="I50" t="str">
            <v>Supported Tena 17-19 Wellington St East </v>
          </cell>
          <cell r="Q50">
            <v>4056.81</v>
          </cell>
          <cell r="R50" t="str">
            <v>People with Mental Health Problems</v>
          </cell>
        </row>
        <row r="51">
          <cell r="A51" t="str">
            <v>A</v>
          </cell>
          <cell r="B51">
            <v>38534</v>
          </cell>
          <cell r="D51">
            <v>38169</v>
          </cell>
          <cell r="F51">
            <v>434</v>
          </cell>
          <cell r="G51" t="str">
            <v>Creative Support</v>
          </cell>
          <cell r="H51" t="str">
            <v>Voluntary Not for Profit Organisation</v>
          </cell>
          <cell r="I51" t="str">
            <v>Supported Tenancies 394 Station Rd</v>
          </cell>
          <cell r="Q51">
            <v>8164.62</v>
          </cell>
          <cell r="R51" t="str">
            <v>People with Mental Health Problems</v>
          </cell>
        </row>
        <row r="52">
          <cell r="A52" t="str">
            <v>A</v>
          </cell>
          <cell r="B52">
            <v>38534</v>
          </cell>
          <cell r="D52">
            <v>38169</v>
          </cell>
          <cell r="F52">
            <v>373</v>
          </cell>
          <cell r="G52" t="str">
            <v>Creative Support</v>
          </cell>
          <cell r="H52" t="str">
            <v>Voluntary Not for Profit Organisation</v>
          </cell>
          <cell r="I52" t="str">
            <v>Supported Tenancies 112a Liverpool</v>
          </cell>
          <cell r="Q52">
            <v>3488.68</v>
          </cell>
          <cell r="R52" t="str">
            <v>People with Mental Health Problems</v>
          </cell>
        </row>
        <row r="53">
          <cell r="A53" t="str">
            <v>A</v>
          </cell>
          <cell r="B53">
            <v>38534</v>
          </cell>
          <cell r="D53">
            <v>38169</v>
          </cell>
          <cell r="F53">
            <v>569</v>
          </cell>
          <cell r="G53" t="str">
            <v>Creative Support</v>
          </cell>
          <cell r="H53" t="str">
            <v>Voluntary Not for Profit Organisation</v>
          </cell>
          <cell r="I53" t="str">
            <v>Supported Tenancies 21-23 Wellington St East (2)</v>
          </cell>
          <cell r="Q53">
            <v>3460.77</v>
          </cell>
          <cell r="R53" t="str">
            <v>People with Mental Health Problems</v>
          </cell>
        </row>
        <row r="54">
          <cell r="A54" t="str">
            <v>A</v>
          </cell>
          <cell r="B54">
            <v>38534</v>
          </cell>
          <cell r="D54">
            <v>38169</v>
          </cell>
          <cell r="F54">
            <v>573</v>
          </cell>
          <cell r="G54" t="str">
            <v>Creative Support</v>
          </cell>
          <cell r="H54" t="str">
            <v>Voluntary Not for Profit Organisation</v>
          </cell>
          <cell r="I54" t="str">
            <v>Supported Tenancies 21-23 Wellington St East (8)</v>
          </cell>
          <cell r="Q54">
            <v>3631.42</v>
          </cell>
          <cell r="R54" t="str">
            <v>People with Mental Health Problems</v>
          </cell>
        </row>
        <row r="55">
          <cell r="A55" t="str">
            <v>A</v>
          </cell>
          <cell r="B55">
            <v>38534</v>
          </cell>
          <cell r="D55">
            <v>38169</v>
          </cell>
          <cell r="F55">
            <v>566</v>
          </cell>
          <cell r="G55" t="str">
            <v>Creative Support</v>
          </cell>
          <cell r="H55" t="str">
            <v>Voluntary Not for Profit Organisation</v>
          </cell>
          <cell r="I55" t="str">
            <v>Supported Tenancies 22 Halton</v>
          </cell>
          <cell r="Q55">
            <v>3435.58</v>
          </cell>
          <cell r="R55" t="str">
            <v>People with Mental Health Problems</v>
          </cell>
        </row>
        <row r="56">
          <cell r="A56" t="str">
            <v>A</v>
          </cell>
          <cell r="B56">
            <v>38534</v>
          </cell>
          <cell r="D56">
            <v>38169</v>
          </cell>
          <cell r="F56">
            <v>570</v>
          </cell>
          <cell r="G56" t="str">
            <v>Creative Support</v>
          </cell>
          <cell r="H56" t="str">
            <v>Voluntary Not for Profit Organisation</v>
          </cell>
          <cell r="I56" t="str">
            <v>Supported Tenancies 29-31 Carlton Rd</v>
          </cell>
          <cell r="Q56">
            <v>3487.57</v>
          </cell>
          <cell r="R56" t="str">
            <v>People with Mental Health Problems</v>
          </cell>
        </row>
        <row r="57">
          <cell r="A57" t="str">
            <v>A</v>
          </cell>
          <cell r="B57">
            <v>38534</v>
          </cell>
          <cell r="D57">
            <v>38169</v>
          </cell>
          <cell r="F57">
            <v>572</v>
          </cell>
          <cell r="G57" t="str">
            <v>Creative Support</v>
          </cell>
          <cell r="H57" t="str">
            <v>Voluntary Not for Profit Organisation</v>
          </cell>
          <cell r="I57" t="str">
            <v>Supported Tenancies 45 Tully Street</v>
          </cell>
          <cell r="Q57">
            <v>3322.35</v>
          </cell>
          <cell r="R57" t="str">
            <v>People with Mental Health Problems</v>
          </cell>
        </row>
        <row r="58">
          <cell r="A58" t="str">
            <v>A</v>
          </cell>
          <cell r="B58">
            <v>38534</v>
          </cell>
          <cell r="D58" t="str">
            <v>tbc</v>
          </cell>
          <cell r="F58">
            <v>1002</v>
          </cell>
          <cell r="G58" t="str">
            <v>Creative Support</v>
          </cell>
          <cell r="H58">
            <v>1</v>
          </cell>
          <cell r="I58" t="str">
            <v>Supported Tenancies 60 Chadwick Road</v>
          </cell>
          <cell r="Q58">
            <v>3487.57</v>
          </cell>
        </row>
        <row r="59">
          <cell r="A59" t="str">
            <v>A</v>
          </cell>
          <cell r="B59">
            <v>38534</v>
          </cell>
          <cell r="D59">
            <v>38169</v>
          </cell>
          <cell r="F59">
            <v>567</v>
          </cell>
          <cell r="G59" t="str">
            <v>Creative Support</v>
          </cell>
          <cell r="H59" t="str">
            <v>Voluntary Not for Profit Organisation</v>
          </cell>
          <cell r="I59" t="str">
            <v>Supported Tenancies 9 Brigantine</v>
          </cell>
          <cell r="Q59">
            <v>3488.68</v>
          </cell>
          <cell r="R59" t="str">
            <v>People with Mental Health Problems</v>
          </cell>
        </row>
        <row r="60">
          <cell r="A60" t="str">
            <v>C</v>
          </cell>
          <cell r="B60">
            <v>38534</v>
          </cell>
          <cell r="D60" t="str">
            <v>tbc</v>
          </cell>
          <cell r="F60">
            <v>1005</v>
          </cell>
          <cell r="G60" t="str">
            <v>Creative Support</v>
          </cell>
          <cell r="H60">
            <v>1</v>
          </cell>
          <cell r="I60" t="str">
            <v>Walkden Rd and Trevor Rd</v>
          </cell>
          <cell r="Q60">
            <v>52632</v>
          </cell>
        </row>
        <row r="61">
          <cell r="A61" t="str">
            <v>A</v>
          </cell>
          <cell r="B61">
            <v>38626</v>
          </cell>
          <cell r="D61">
            <v>38169</v>
          </cell>
          <cell r="F61">
            <v>435</v>
          </cell>
          <cell r="G61" t="str">
            <v>Creative Support</v>
          </cell>
          <cell r="H61" t="str">
            <v>Voluntary Not for Profit Organisation</v>
          </cell>
          <cell r="I61" t="str">
            <v>24 Park Road</v>
          </cell>
          <cell r="Q61">
            <v>114459.54</v>
          </cell>
          <cell r="R61" t="str">
            <v>People with Mental Health Problems</v>
          </cell>
        </row>
        <row r="62">
          <cell r="A62" t="str">
            <v>A</v>
          </cell>
          <cell r="B62">
            <v>38626</v>
          </cell>
          <cell r="D62">
            <v>38169</v>
          </cell>
          <cell r="F62">
            <v>543</v>
          </cell>
          <cell r="G62" t="str">
            <v>Creative Support</v>
          </cell>
          <cell r="H62" t="str">
            <v>Voluntary Not for Profit Organisation</v>
          </cell>
          <cell r="I62" t="str">
            <v>3 Park Road </v>
          </cell>
          <cell r="Q62">
            <v>75288.72</v>
          </cell>
          <cell r="R62" t="str">
            <v>People with Mental Health Problems</v>
          </cell>
        </row>
        <row r="63">
          <cell r="A63" t="str">
            <v>A</v>
          </cell>
          <cell r="B63">
            <v>38626</v>
          </cell>
          <cell r="D63">
            <v>38169</v>
          </cell>
          <cell r="F63">
            <v>50</v>
          </cell>
          <cell r="G63" t="str">
            <v>Creative Support</v>
          </cell>
          <cell r="H63" t="str">
            <v>Voluntary Not for Profit Organisation</v>
          </cell>
          <cell r="I63" t="str">
            <v>Alba Close 2-16(14) Cawdor Street </v>
          </cell>
          <cell r="Q63">
            <v>93055.99</v>
          </cell>
          <cell r="R63" t="str">
            <v>People with Mental Health Problems</v>
          </cell>
        </row>
        <row r="64">
          <cell r="A64" t="str">
            <v>C</v>
          </cell>
          <cell r="B64">
            <v>38596</v>
          </cell>
          <cell r="D64">
            <v>38443</v>
          </cell>
          <cell r="F64">
            <v>85</v>
          </cell>
          <cell r="G64" t="str">
            <v>Agudas Israel Housing Association Ltd </v>
          </cell>
          <cell r="H64" t="str">
            <v>RSL</v>
          </cell>
          <cell r="I64" t="str">
            <v>The Beenstock Home</v>
          </cell>
          <cell r="Q64">
            <v>43829.27</v>
          </cell>
          <cell r="R64" t="str">
            <v>Older people with support needs</v>
          </cell>
        </row>
        <row r="65">
          <cell r="A65" t="str">
            <v>C</v>
          </cell>
          <cell r="B65">
            <v>38596</v>
          </cell>
          <cell r="D65">
            <v>38443</v>
          </cell>
          <cell r="F65">
            <v>19</v>
          </cell>
          <cell r="G65" t="str">
            <v>Broughton Park JHA</v>
          </cell>
          <cell r="H65" t="str">
            <v>RSL</v>
          </cell>
          <cell r="I65" t="str">
            <v>Gan Eden</v>
          </cell>
          <cell r="Q65">
            <v>19633.44</v>
          </cell>
          <cell r="R65" t="str">
            <v>Older people with support needs</v>
          </cell>
        </row>
        <row r="66">
          <cell r="A66" t="str">
            <v>C</v>
          </cell>
          <cell r="B66">
            <v>38596</v>
          </cell>
          <cell r="D66">
            <v>38443</v>
          </cell>
          <cell r="F66">
            <v>558</v>
          </cell>
          <cell r="G66" t="str">
            <v>City of Salford Adult Services C3</v>
          </cell>
          <cell r="H66" t="str">
            <v>Local Authority - Social Services Dept</v>
          </cell>
          <cell r="I66" t="str">
            <v>Elderly Pop-In Service</v>
          </cell>
          <cell r="Q66">
            <v>3208.38</v>
          </cell>
          <cell r="R66" t="str">
            <v>Older people with support needs</v>
          </cell>
        </row>
        <row r="67">
          <cell r="A67" t="str">
            <v>C</v>
          </cell>
          <cell r="B67">
            <v>38596</v>
          </cell>
          <cell r="D67">
            <v>38443</v>
          </cell>
          <cell r="F67">
            <v>1006</v>
          </cell>
          <cell r="G67" t="str">
            <v>Leonard Cheshire</v>
          </cell>
          <cell r="H67" t="str">
            <v>RSL</v>
          </cell>
          <cell r="I67" t="str">
            <v>Pendleway (Pipeline)</v>
          </cell>
          <cell r="Q67">
            <v>131580</v>
          </cell>
          <cell r="R67" t="str">
            <v>People with a Physical or Sensory Disability</v>
          </cell>
        </row>
        <row r="68">
          <cell r="A68" t="str">
            <v>C</v>
          </cell>
          <cell r="B68">
            <v>38596</v>
          </cell>
          <cell r="D68">
            <v>38443</v>
          </cell>
          <cell r="F68">
            <v>102</v>
          </cell>
          <cell r="G68" t="str">
            <v>Abbeyfield Society Worsley Ltd</v>
          </cell>
          <cell r="H68" t="str">
            <v>Charitable Organisation</v>
          </cell>
          <cell r="I68" t="str">
            <v>Abbey Field House Mountain St</v>
          </cell>
          <cell r="Q68">
            <v>934.62</v>
          </cell>
          <cell r="R68" t="str">
            <v>Older people with support needs</v>
          </cell>
        </row>
        <row r="69">
          <cell r="A69" t="str">
            <v>C</v>
          </cell>
          <cell r="B69">
            <v>38596</v>
          </cell>
          <cell r="D69">
            <v>38443</v>
          </cell>
          <cell r="F69">
            <v>103</v>
          </cell>
          <cell r="G69" t="str">
            <v>Abbeyfield Society Worsley Ltd</v>
          </cell>
          <cell r="H69" t="str">
            <v>Charitable Organisation</v>
          </cell>
          <cell r="I69" t="str">
            <v>Abbeyfield House Bridgewater Road</v>
          </cell>
          <cell r="Q69">
            <v>2803.98</v>
          </cell>
          <cell r="R69" t="str">
            <v>Older people with support needs</v>
          </cell>
        </row>
        <row r="70">
          <cell r="A70" t="str">
            <v>C</v>
          </cell>
          <cell r="B70">
            <v>38596</v>
          </cell>
          <cell r="D70">
            <v>38443</v>
          </cell>
          <cell r="F70">
            <v>411</v>
          </cell>
          <cell r="G70" t="str">
            <v>Anchor Trust</v>
          </cell>
          <cell r="H70" t="str">
            <v>RSL</v>
          </cell>
          <cell r="I70" t="str">
            <v>Holly Court</v>
          </cell>
          <cell r="Q70">
            <v>7826.16</v>
          </cell>
          <cell r="R70" t="str">
            <v>Older people with support needs</v>
          </cell>
        </row>
        <row r="71">
          <cell r="A71" t="str">
            <v>C</v>
          </cell>
          <cell r="B71">
            <v>38596</v>
          </cell>
          <cell r="D71">
            <v>38443</v>
          </cell>
          <cell r="F71">
            <v>410</v>
          </cell>
          <cell r="G71" t="str">
            <v>Anchor Trust</v>
          </cell>
          <cell r="H71" t="str">
            <v>RSL</v>
          </cell>
          <cell r="I71" t="str">
            <v>Midfield Court</v>
          </cell>
          <cell r="Q71">
            <v>6784.11</v>
          </cell>
          <cell r="R71" t="str">
            <v>Older people with support needs</v>
          </cell>
        </row>
        <row r="72">
          <cell r="A72" t="str">
            <v>C</v>
          </cell>
          <cell r="B72">
            <v>38596</v>
          </cell>
          <cell r="D72">
            <v>38443</v>
          </cell>
          <cell r="F72">
            <v>409</v>
          </cell>
          <cell r="G72" t="str">
            <v>Anchor Trust</v>
          </cell>
          <cell r="H72" t="str">
            <v>RSL</v>
          </cell>
          <cell r="I72" t="str">
            <v>Pembroke Court</v>
          </cell>
          <cell r="Q72">
            <v>6849.56</v>
          </cell>
          <cell r="R72" t="str">
            <v>Older people with support needs</v>
          </cell>
        </row>
        <row r="73">
          <cell r="A73" t="str">
            <v>C</v>
          </cell>
          <cell r="B73">
            <v>38596</v>
          </cell>
          <cell r="D73">
            <v>38443</v>
          </cell>
          <cell r="F73">
            <v>408</v>
          </cell>
          <cell r="G73" t="str">
            <v>Anchor Trust</v>
          </cell>
          <cell r="H73" t="str">
            <v>RSL</v>
          </cell>
          <cell r="I73" t="str">
            <v>Ranulph Court</v>
          </cell>
          <cell r="Q73">
            <v>8713.61</v>
          </cell>
          <cell r="R73" t="str">
            <v>Older people with support needs</v>
          </cell>
        </row>
        <row r="74">
          <cell r="A74" t="str">
            <v>C</v>
          </cell>
          <cell r="B74">
            <v>38596</v>
          </cell>
          <cell r="D74">
            <v>38443</v>
          </cell>
          <cell r="F74">
            <v>407</v>
          </cell>
          <cell r="G74" t="str">
            <v>Anchor Trust</v>
          </cell>
          <cell r="H74" t="str">
            <v>RSL</v>
          </cell>
          <cell r="I74" t="str">
            <v>St Clements Court</v>
          </cell>
          <cell r="Q74">
            <v>5617.11</v>
          </cell>
          <cell r="R74" t="str">
            <v>Older people with support needs</v>
          </cell>
        </row>
        <row r="75">
          <cell r="A75" t="str">
            <v>C</v>
          </cell>
          <cell r="B75">
            <v>38596</v>
          </cell>
          <cell r="D75">
            <v>38443</v>
          </cell>
          <cell r="F75">
            <v>406</v>
          </cell>
          <cell r="G75" t="str">
            <v>Anchor Trust</v>
          </cell>
          <cell r="H75" t="str">
            <v>RSL</v>
          </cell>
          <cell r="I75" t="str">
            <v>St Johns Court</v>
          </cell>
          <cell r="Q75">
            <v>7015.39</v>
          </cell>
          <cell r="R75" t="str">
            <v>Older people with support needs</v>
          </cell>
        </row>
        <row r="76">
          <cell r="A76" t="str">
            <v>C</v>
          </cell>
          <cell r="B76">
            <v>38596</v>
          </cell>
          <cell r="D76">
            <v>38443</v>
          </cell>
          <cell r="F76">
            <v>355</v>
          </cell>
          <cell r="G76" t="str">
            <v>Anchor Trust</v>
          </cell>
          <cell r="H76" t="str">
            <v>RSL</v>
          </cell>
          <cell r="I76" t="str">
            <v>St Pauls Court</v>
          </cell>
          <cell r="Q76">
            <v>6491.22</v>
          </cell>
          <cell r="R76" t="str">
            <v>Older people with support needs</v>
          </cell>
        </row>
        <row r="77">
          <cell r="A77" t="str">
            <v>B</v>
          </cell>
          <cell r="B77">
            <v>38596</v>
          </cell>
          <cell r="D77">
            <v>38443</v>
          </cell>
          <cell r="F77">
            <v>415</v>
          </cell>
          <cell r="G77" t="str">
            <v>Carr Gomm Society Ltd</v>
          </cell>
          <cell r="H77" t="str">
            <v>RSL</v>
          </cell>
          <cell r="I77" t="str">
            <v>3 Gore Avenue</v>
          </cell>
          <cell r="Q77">
            <v>52706.51</v>
          </cell>
          <cell r="R77" t="str">
            <v>Generic</v>
          </cell>
        </row>
        <row r="78">
          <cell r="A78" t="str">
            <v>B</v>
          </cell>
          <cell r="B78">
            <v>38596</v>
          </cell>
          <cell r="D78">
            <v>38443</v>
          </cell>
          <cell r="F78">
            <v>416</v>
          </cell>
          <cell r="G78" t="str">
            <v>Carr Gomm Society Ltd</v>
          </cell>
          <cell r="H78" t="str">
            <v>RSL</v>
          </cell>
          <cell r="I78" t="str">
            <v>3 Gore Avenue (The Flat)</v>
          </cell>
          <cell r="Q78">
            <v>5755.51</v>
          </cell>
          <cell r="R78" t="str">
            <v>Generic</v>
          </cell>
        </row>
        <row r="79">
          <cell r="A79" t="str">
            <v>B</v>
          </cell>
          <cell r="B79">
            <v>38596</v>
          </cell>
          <cell r="D79">
            <v>38443</v>
          </cell>
          <cell r="F79">
            <v>4</v>
          </cell>
          <cell r="G79" t="str">
            <v>Carr Gomm Society Ltd</v>
          </cell>
          <cell r="H79" t="str">
            <v>RSL</v>
          </cell>
          <cell r="I79" t="str">
            <v>Albert Road (2 &amp; 2a) </v>
          </cell>
          <cell r="Q79">
            <v>11629.16</v>
          </cell>
          <cell r="R79" t="str">
            <v>Generic</v>
          </cell>
        </row>
        <row r="80">
          <cell r="A80" t="str">
            <v>B</v>
          </cell>
          <cell r="B80">
            <v>38596</v>
          </cell>
          <cell r="D80">
            <v>38443</v>
          </cell>
          <cell r="F80">
            <v>414</v>
          </cell>
          <cell r="G80" t="str">
            <v>Carr Gomm Society Ltd</v>
          </cell>
          <cell r="H80" t="str">
            <v>RSL</v>
          </cell>
          <cell r="I80" t="str">
            <v>Wellington Road (36) </v>
          </cell>
          <cell r="Q80">
            <v>57873.26</v>
          </cell>
          <cell r="R80" t="str">
            <v>People with Mental Health Problems</v>
          </cell>
        </row>
        <row r="81">
          <cell r="A81" t="str">
            <v>A</v>
          </cell>
          <cell r="B81">
            <v>38596</v>
          </cell>
          <cell r="D81">
            <v>37803</v>
          </cell>
          <cell r="F81">
            <v>425</v>
          </cell>
          <cell r="G81" t="str">
            <v>City of Salford Community and Social Services C1</v>
          </cell>
          <cell r="H81" t="str">
            <v>Local Authority - Social Services Dept</v>
          </cell>
          <cell r="I81" t="str">
            <v>12 Stanhope Road</v>
          </cell>
          <cell r="Q81">
            <v>69504.18</v>
          </cell>
          <cell r="R81" t="str">
            <v>People with Mental Health Problems</v>
          </cell>
        </row>
        <row r="82">
          <cell r="A82" t="str">
            <v>A</v>
          </cell>
          <cell r="B82">
            <v>38596</v>
          </cell>
          <cell r="D82">
            <v>37803</v>
          </cell>
          <cell r="F82">
            <v>391</v>
          </cell>
          <cell r="G82" t="str">
            <v>City of Salford Community and Social Services C1</v>
          </cell>
          <cell r="H82" t="str">
            <v>Local Authority - Social Services Dept</v>
          </cell>
          <cell r="I82" t="str">
            <v>63-65 Victoria Cresent</v>
          </cell>
          <cell r="Q82">
            <v>27297.48</v>
          </cell>
          <cell r="R82" t="str">
            <v>People with Mental Health Problems</v>
          </cell>
        </row>
        <row r="83">
          <cell r="A83" t="str">
            <v>A</v>
          </cell>
          <cell r="B83">
            <v>38596</v>
          </cell>
          <cell r="D83">
            <v>37803</v>
          </cell>
          <cell r="F83">
            <v>392</v>
          </cell>
          <cell r="G83" t="str">
            <v>City of Salford Community and Social Services C1</v>
          </cell>
          <cell r="H83" t="str">
            <v>Local Authority - Social Services Dept</v>
          </cell>
          <cell r="I83" t="str">
            <v>9 Duncan Street</v>
          </cell>
          <cell r="Q83">
            <v>134529.24</v>
          </cell>
          <cell r="R83" t="str">
            <v>People with Mental Health Problems</v>
          </cell>
        </row>
        <row r="84">
          <cell r="A84" t="str">
            <v>A</v>
          </cell>
          <cell r="B84">
            <v>38596</v>
          </cell>
          <cell r="D84">
            <v>37803</v>
          </cell>
          <cell r="F84">
            <v>404</v>
          </cell>
          <cell r="G84" t="str">
            <v>City of Salford Community and Social Services C1</v>
          </cell>
          <cell r="H84" t="str">
            <v>Local Authority - Social Services Dept</v>
          </cell>
          <cell r="I84" t="str">
            <v>Floating Support - Health Meadowbrook</v>
          </cell>
          <cell r="Q84">
            <v>12877.23</v>
          </cell>
          <cell r="R84" t="str">
            <v>People with Mental Health Problems</v>
          </cell>
        </row>
        <row r="85">
          <cell r="A85" t="str">
            <v>A</v>
          </cell>
          <cell r="B85">
            <v>38596</v>
          </cell>
          <cell r="D85">
            <v>37803</v>
          </cell>
          <cell r="F85">
            <v>591</v>
          </cell>
          <cell r="G85" t="str">
            <v>City of Salford Community and Social Services C1</v>
          </cell>
          <cell r="H85" t="str">
            <v>Local Authority - Social Services Dept</v>
          </cell>
          <cell r="I85" t="str">
            <v>Floating Support Service FS</v>
          </cell>
          <cell r="Q85">
            <v>101407.95</v>
          </cell>
          <cell r="R85" t="str">
            <v>People with Mental Health Problems</v>
          </cell>
        </row>
        <row r="86">
          <cell r="A86" t="str">
            <v>A</v>
          </cell>
          <cell r="B86">
            <v>38596</v>
          </cell>
          <cell r="D86">
            <v>37803</v>
          </cell>
          <cell r="F86">
            <v>398</v>
          </cell>
          <cell r="G86" t="str">
            <v>City of Salford Community and Social Services C1</v>
          </cell>
          <cell r="H86" t="str">
            <v>Local Authority - Social Services Dept</v>
          </cell>
          <cell r="I86" t="str">
            <v>Holly Bank (Self Contained)</v>
          </cell>
          <cell r="Q86" t="str">
            <v>see below</v>
          </cell>
          <cell r="R86" t="str">
            <v>People with Mental Health Problems</v>
          </cell>
        </row>
        <row r="87">
          <cell r="A87" t="str">
            <v>A</v>
          </cell>
          <cell r="B87">
            <v>38596</v>
          </cell>
          <cell r="D87">
            <v>37803</v>
          </cell>
          <cell r="F87">
            <v>390</v>
          </cell>
          <cell r="G87" t="str">
            <v>City of Salford Community and Social Services C1</v>
          </cell>
          <cell r="H87" t="str">
            <v>Local Authority - Social Services Dept</v>
          </cell>
          <cell r="I87" t="str">
            <v>Hollybank</v>
          </cell>
          <cell r="Q87">
            <v>227423.04</v>
          </cell>
          <cell r="R87" t="str">
            <v>People with Mental Health Problems</v>
          </cell>
        </row>
        <row r="88">
          <cell r="A88" t="str">
            <v>A</v>
          </cell>
          <cell r="B88">
            <v>38596</v>
          </cell>
          <cell r="D88">
            <v>37803</v>
          </cell>
          <cell r="F88">
            <v>389</v>
          </cell>
          <cell r="G88" t="str">
            <v>City of Salford Community and Social Services C1</v>
          </cell>
          <cell r="H88" t="str">
            <v>Local Authority - Social Services Dept</v>
          </cell>
          <cell r="I88" t="str">
            <v>Ingleside</v>
          </cell>
          <cell r="Q88">
            <v>214770.45</v>
          </cell>
          <cell r="R88" t="str">
            <v>People with Mental Health Problems</v>
          </cell>
        </row>
        <row r="89">
          <cell r="A89" t="str">
            <v>A</v>
          </cell>
          <cell r="B89">
            <v>38596</v>
          </cell>
          <cell r="D89">
            <v>37803</v>
          </cell>
          <cell r="F89">
            <v>402</v>
          </cell>
          <cell r="G89" t="str">
            <v>City of Salford Community and Social Services C1</v>
          </cell>
          <cell r="H89" t="str">
            <v>Local Authority - Social Services Dept</v>
          </cell>
          <cell r="I89" t="str">
            <v>Queen Alexandra Close</v>
          </cell>
          <cell r="Q89">
            <v>142099.05</v>
          </cell>
          <cell r="R89" t="str">
            <v>People with Mental Health Problems</v>
          </cell>
        </row>
        <row r="90">
          <cell r="A90" t="str">
            <v>C</v>
          </cell>
          <cell r="B90">
            <v>38596</v>
          </cell>
          <cell r="D90">
            <v>38443</v>
          </cell>
          <cell r="F90">
            <v>400</v>
          </cell>
          <cell r="G90" t="str">
            <v>City of Salford Social Services C2</v>
          </cell>
          <cell r="H90" t="str">
            <v>Local Authority - Social Services Dept</v>
          </cell>
          <cell r="I90" t="str">
            <v>7 Monks Court </v>
          </cell>
          <cell r="Q90">
            <v>30766.65</v>
          </cell>
          <cell r="R90" t="str">
            <v>People with Learning Disabilities</v>
          </cell>
        </row>
        <row r="91">
          <cell r="A91" t="str">
            <v>A/C</v>
          </cell>
          <cell r="B91">
            <v>38626</v>
          </cell>
          <cell r="D91">
            <v>37834</v>
          </cell>
          <cell r="F91">
            <v>549</v>
          </cell>
          <cell r="G91" t="str">
            <v>Paragon UK</v>
          </cell>
          <cell r="H91" t="str">
            <v>Private Company</v>
          </cell>
          <cell r="I91" t="str">
            <v>4 King Edward St</v>
          </cell>
          <cell r="Q91">
            <v>29408.61</v>
          </cell>
          <cell r="R91" t="str">
            <v>People with Learning Disabilities</v>
          </cell>
        </row>
        <row r="92">
          <cell r="A92" t="str">
            <v>A/C</v>
          </cell>
          <cell r="B92">
            <v>38626</v>
          </cell>
          <cell r="D92">
            <v>37834</v>
          </cell>
          <cell r="F92">
            <v>238</v>
          </cell>
          <cell r="G92" t="str">
            <v>Paragon UK</v>
          </cell>
          <cell r="H92" t="str">
            <v>Private Company</v>
          </cell>
          <cell r="I92" t="str">
            <v>Kempton House</v>
          </cell>
          <cell r="Q92">
            <v>78434.99</v>
          </cell>
          <cell r="R92" t="str">
            <v>People with Learning Disabilities</v>
          </cell>
        </row>
        <row r="93">
          <cell r="A93" t="str">
            <v>A/C</v>
          </cell>
          <cell r="B93">
            <v>38626</v>
          </cell>
          <cell r="D93">
            <v>37834</v>
          </cell>
          <cell r="F93">
            <v>548</v>
          </cell>
          <cell r="G93" t="str">
            <v>Paragon UK</v>
          </cell>
          <cell r="H93" t="str">
            <v>Private Company</v>
          </cell>
          <cell r="I93" t="str">
            <v>Mosside Road</v>
          </cell>
          <cell r="Q93">
            <v>22729.33</v>
          </cell>
          <cell r="R93" t="str">
            <v>People with Learning Disabilities</v>
          </cell>
        </row>
        <row r="94">
          <cell r="A94" t="str">
            <v>A/C</v>
          </cell>
          <cell r="B94">
            <v>38626</v>
          </cell>
          <cell r="D94">
            <v>37834</v>
          </cell>
          <cell r="F94">
            <v>663</v>
          </cell>
          <cell r="G94" t="str">
            <v>Paragon UK</v>
          </cell>
          <cell r="H94" t="str">
            <v>Private Company</v>
          </cell>
          <cell r="I94" t="str">
            <v>Orme Avenue (542)</v>
          </cell>
          <cell r="Q94">
            <v>29053.61</v>
          </cell>
          <cell r="R94" t="str">
            <v>People with Mental Health Problems</v>
          </cell>
        </row>
        <row r="95">
          <cell r="A95" t="str">
            <v>A/C</v>
          </cell>
          <cell r="B95">
            <v>38626</v>
          </cell>
          <cell r="D95">
            <v>37834</v>
          </cell>
          <cell r="F95">
            <v>422</v>
          </cell>
          <cell r="G95" t="str">
            <v>Paragon UK</v>
          </cell>
          <cell r="H95" t="str">
            <v>Private Company</v>
          </cell>
          <cell r="I95" t="str">
            <v>Shakespeare Road</v>
          </cell>
          <cell r="Q95">
            <v>25945.99</v>
          </cell>
          <cell r="R95" t="str">
            <v>People with Learning Disabilities</v>
          </cell>
        </row>
        <row r="96">
          <cell r="A96" t="str">
            <v>A/C</v>
          </cell>
          <cell r="B96">
            <v>38626</v>
          </cell>
          <cell r="D96">
            <v>37834</v>
          </cell>
          <cell r="F96">
            <v>664</v>
          </cell>
          <cell r="G96" t="str">
            <v>Paragon UK</v>
          </cell>
          <cell r="H96" t="str">
            <v>Private Company</v>
          </cell>
          <cell r="I96" t="str">
            <v>Valencia Road (541)</v>
          </cell>
          <cell r="Q96">
            <v>13500.69</v>
          </cell>
          <cell r="R96" t="str">
            <v>People with Learning Disabilities</v>
          </cell>
        </row>
        <row r="97">
          <cell r="A97" t="str">
            <v>B</v>
          </cell>
          <cell r="B97">
            <v>38626</v>
          </cell>
          <cell r="D97">
            <v>37803</v>
          </cell>
          <cell r="F97">
            <v>429</v>
          </cell>
          <cell r="G97" t="str">
            <v>Project SJR</v>
          </cell>
          <cell r="H97" t="str">
            <v>Voluntary Not for Profit Organisation</v>
          </cell>
          <cell r="I97" t="str">
            <v>Project SJR </v>
          </cell>
          <cell r="Q97">
            <v>171797.09</v>
          </cell>
          <cell r="R97" t="str">
            <v>Single Homeless with Support Needs</v>
          </cell>
        </row>
        <row r="98">
          <cell r="A98" t="str">
            <v>A</v>
          </cell>
          <cell r="B98">
            <v>38626</v>
          </cell>
          <cell r="D98">
            <v>37865</v>
          </cell>
          <cell r="F98">
            <v>368</v>
          </cell>
          <cell r="G98" t="str">
            <v>Terilee Lodge Ltd</v>
          </cell>
          <cell r="H98" t="str">
            <v>Voluntary Not for Profit Organisation</v>
          </cell>
          <cell r="I98" t="str">
            <v>Byron Street (35)</v>
          </cell>
          <cell r="Q98">
            <v>23741.25</v>
          </cell>
          <cell r="R98" t="str">
            <v>Older people with mental health problems/dementia</v>
          </cell>
        </row>
        <row r="99">
          <cell r="A99" t="str">
            <v>A</v>
          </cell>
          <cell r="B99">
            <v>38626</v>
          </cell>
          <cell r="D99">
            <v>37865</v>
          </cell>
          <cell r="F99">
            <v>257</v>
          </cell>
          <cell r="G99" t="str">
            <v>Terilee Lodge Ltd</v>
          </cell>
          <cell r="H99" t="str">
            <v>Voluntary Not for Profit Organisation</v>
          </cell>
          <cell r="I99" t="str">
            <v>Eccles Old Road (225)</v>
          </cell>
          <cell r="Q99">
            <v>31256.74</v>
          </cell>
          <cell r="R99" t="str">
            <v>People with Mental Health Problems</v>
          </cell>
        </row>
        <row r="100">
          <cell r="A100" t="str">
            <v>A</v>
          </cell>
          <cell r="B100">
            <v>38626</v>
          </cell>
          <cell r="D100">
            <v>37865</v>
          </cell>
          <cell r="F100">
            <v>369</v>
          </cell>
          <cell r="G100" t="str">
            <v>Terilee Lodge Ltd</v>
          </cell>
          <cell r="H100" t="str">
            <v>Voluntary Not for Profit Organisation</v>
          </cell>
          <cell r="I100" t="str">
            <v>Liverpool Road (652) </v>
          </cell>
          <cell r="Q100">
            <v>4435.15</v>
          </cell>
          <cell r="R100" t="str">
            <v>People with Mental Health Problems</v>
          </cell>
        </row>
        <row r="101">
          <cell r="A101" t="str">
            <v>C</v>
          </cell>
          <cell r="B101">
            <v>38657</v>
          </cell>
          <cell r="D101">
            <v>38169</v>
          </cell>
          <cell r="F101">
            <v>3</v>
          </cell>
          <cell r="G101" t="str">
            <v>City of Salford Learning Difficulties C4</v>
          </cell>
          <cell r="H101" t="str">
            <v>NHS Trust</v>
          </cell>
          <cell r="I101" t="str">
            <v>Adult Placement</v>
          </cell>
          <cell r="Q101">
            <v>261024.06</v>
          </cell>
          <cell r="R101" t="str">
            <v>People with Learning Disabilities</v>
          </cell>
        </row>
        <row r="102">
          <cell r="A102" t="str">
            <v>C</v>
          </cell>
          <cell r="B102">
            <v>38657</v>
          </cell>
          <cell r="D102">
            <v>38169</v>
          </cell>
          <cell r="F102">
            <v>505</v>
          </cell>
          <cell r="G102" t="str">
            <v>City of Salford Learning Difficulties C4</v>
          </cell>
          <cell r="H102" t="str">
            <v>NHS Trust</v>
          </cell>
          <cell r="I102" t="str">
            <v>Learn Difficult (1Blackcroft) </v>
          </cell>
          <cell r="Q102">
            <v>86795.57</v>
          </cell>
          <cell r="R102" t="str">
            <v>People with Learning Disabilities</v>
          </cell>
        </row>
        <row r="103">
          <cell r="A103" t="str">
            <v>C</v>
          </cell>
          <cell r="B103">
            <v>38657</v>
          </cell>
          <cell r="D103">
            <v>38169</v>
          </cell>
          <cell r="F103">
            <v>507</v>
          </cell>
          <cell r="G103" t="str">
            <v>City of Salford Learning Difficulties C4</v>
          </cell>
          <cell r="H103" t="str">
            <v>NHS Trust</v>
          </cell>
          <cell r="I103" t="str">
            <v>Learn Difficult (26 Linden) </v>
          </cell>
          <cell r="Q103">
            <v>64498.67</v>
          </cell>
          <cell r="R103" t="str">
            <v>People with Learning Disabilities</v>
          </cell>
        </row>
        <row r="104">
          <cell r="A104" t="str">
            <v>C</v>
          </cell>
          <cell r="B104">
            <v>38657</v>
          </cell>
          <cell r="D104">
            <v>38169</v>
          </cell>
          <cell r="F104">
            <v>506</v>
          </cell>
          <cell r="G104" t="str">
            <v>City of Salford Learning Difficulties C4</v>
          </cell>
          <cell r="H104" t="str">
            <v>NHS Trust</v>
          </cell>
          <cell r="I104" t="str">
            <v>Learn Difficult (2Blackcroft) </v>
          </cell>
          <cell r="Q104">
            <v>66729.7</v>
          </cell>
          <cell r="R104" t="str">
            <v>People with Learning Disabilities</v>
          </cell>
        </row>
        <row r="105">
          <cell r="A105" t="str">
            <v>C</v>
          </cell>
          <cell r="B105">
            <v>38657</v>
          </cell>
          <cell r="D105">
            <v>38169</v>
          </cell>
          <cell r="F105">
            <v>511</v>
          </cell>
          <cell r="G105" t="str">
            <v>City of Salford Learning Difficulties C4</v>
          </cell>
          <cell r="H105" t="str">
            <v>NHS Trust</v>
          </cell>
          <cell r="I105" t="str">
            <v>Learn Difficult (39Edgefold) </v>
          </cell>
          <cell r="Q105">
            <v>75436.28</v>
          </cell>
          <cell r="R105" t="str">
            <v>People with Learning Disabilities</v>
          </cell>
        </row>
        <row r="106">
          <cell r="A106" t="str">
            <v>C</v>
          </cell>
          <cell r="B106">
            <v>38657</v>
          </cell>
          <cell r="D106">
            <v>38169</v>
          </cell>
          <cell r="F106">
            <v>508</v>
          </cell>
          <cell r="G106" t="str">
            <v>City of Salford Learning Difficulties C4</v>
          </cell>
          <cell r="H106" t="str">
            <v>NHS Trust</v>
          </cell>
          <cell r="I106" t="str">
            <v>Learn Difficult (3Blackcroft) </v>
          </cell>
          <cell r="Q106">
            <v>140189.81</v>
          </cell>
          <cell r="R106" t="str">
            <v>People with Learning Disabilities</v>
          </cell>
        </row>
        <row r="107">
          <cell r="A107" t="str">
            <v>C</v>
          </cell>
          <cell r="B107">
            <v>38657</v>
          </cell>
          <cell r="D107">
            <v>38169</v>
          </cell>
          <cell r="F107">
            <v>509</v>
          </cell>
          <cell r="G107" t="str">
            <v>City of Salford Learning Difficulties C4</v>
          </cell>
          <cell r="H107" t="str">
            <v>NHS Trust</v>
          </cell>
          <cell r="I107" t="str">
            <v>Learn Difficult (3Gatemere) </v>
          </cell>
          <cell r="Q107">
            <v>58035.97</v>
          </cell>
          <cell r="R107" t="str">
            <v>People with Learning Disabilities</v>
          </cell>
        </row>
        <row r="108">
          <cell r="A108" t="str">
            <v>C</v>
          </cell>
          <cell r="B108">
            <v>38657</v>
          </cell>
          <cell r="D108">
            <v>38169</v>
          </cell>
          <cell r="F108">
            <v>513</v>
          </cell>
          <cell r="G108" t="str">
            <v>City of Salford Learning Difficulties C4</v>
          </cell>
          <cell r="H108" t="str">
            <v>NHS Trust</v>
          </cell>
          <cell r="I108" t="str">
            <v>Learn Difficult (4Blackcroft)</v>
          </cell>
          <cell r="Q108">
            <v>110652.65</v>
          </cell>
          <cell r="R108" t="str">
            <v>People with Learning Disabilities</v>
          </cell>
        </row>
        <row r="109">
          <cell r="A109" t="str">
            <v>C</v>
          </cell>
          <cell r="B109">
            <v>38657</v>
          </cell>
          <cell r="D109">
            <v>38169</v>
          </cell>
          <cell r="F109">
            <v>514</v>
          </cell>
          <cell r="G109" t="str">
            <v>City of Salford Learning Difficulties C4</v>
          </cell>
          <cell r="H109" t="str">
            <v>NHS Trust</v>
          </cell>
          <cell r="I109" t="str">
            <v>Learn Difficult (5Blackcroft) </v>
          </cell>
          <cell r="Q109">
            <v>85128.96</v>
          </cell>
          <cell r="R109" t="str">
            <v>People with Learning Disabilities</v>
          </cell>
        </row>
        <row r="110">
          <cell r="A110" t="str">
            <v>C</v>
          </cell>
          <cell r="B110">
            <v>38657</v>
          </cell>
          <cell r="D110">
            <v>38169</v>
          </cell>
          <cell r="F110">
            <v>515</v>
          </cell>
          <cell r="G110" t="str">
            <v>City of Salford Learning Difficulties C4</v>
          </cell>
          <cell r="H110" t="str">
            <v>NHS Trust</v>
          </cell>
          <cell r="I110" t="str">
            <v>Learn Difficult (5Trent) </v>
          </cell>
          <cell r="Q110">
            <v>92060.76</v>
          </cell>
          <cell r="R110" t="str">
            <v>People with Learning Disabilities</v>
          </cell>
        </row>
        <row r="111">
          <cell r="A111" t="str">
            <v>C</v>
          </cell>
          <cell r="B111">
            <v>38657</v>
          </cell>
          <cell r="D111">
            <v>38169</v>
          </cell>
          <cell r="F111">
            <v>510</v>
          </cell>
          <cell r="G111" t="str">
            <v>City of Salford Learning Difficulties C4</v>
          </cell>
          <cell r="H111" t="str">
            <v>NHS Trust</v>
          </cell>
          <cell r="I111" t="str">
            <v>Learning Difficult.(36Algenon) </v>
          </cell>
          <cell r="Q111">
            <v>107827.18</v>
          </cell>
          <cell r="R111" t="str">
            <v>People with Learning Disabilities</v>
          </cell>
        </row>
        <row r="112">
          <cell r="A112" t="str">
            <v>C</v>
          </cell>
          <cell r="B112">
            <v>38657</v>
          </cell>
          <cell r="D112">
            <v>38078</v>
          </cell>
          <cell r="F112">
            <v>472</v>
          </cell>
          <cell r="G112" t="str">
            <v>City of Salford Social Services C2</v>
          </cell>
          <cell r="H112" t="str">
            <v>Local Authority - Social Services Dept</v>
          </cell>
          <cell r="I112" t="str">
            <v>Dispersed Housing (Housing Dept-Abbey Drive)</v>
          </cell>
          <cell r="Q112">
            <v>54656.32</v>
          </cell>
          <cell r="R112" t="str">
            <v>People with Learning Disabilities</v>
          </cell>
        </row>
        <row r="113">
          <cell r="A113" t="str">
            <v>C</v>
          </cell>
          <cell r="B113">
            <v>38657</v>
          </cell>
          <cell r="D113">
            <v>38078</v>
          </cell>
          <cell r="F113">
            <v>473</v>
          </cell>
          <cell r="G113" t="str">
            <v>City of Salford Social Services C2</v>
          </cell>
          <cell r="H113" t="str">
            <v>Local Authority - Social Services Dept</v>
          </cell>
          <cell r="I113" t="str">
            <v>Dispersed Housing (Housing Dept-Broadhurst)</v>
          </cell>
          <cell r="Q113">
            <v>36437.47</v>
          </cell>
          <cell r="R113" t="str">
            <v>People with Learning Disabilities</v>
          </cell>
        </row>
        <row r="114">
          <cell r="A114" t="str">
            <v>C</v>
          </cell>
          <cell r="B114">
            <v>38657</v>
          </cell>
          <cell r="D114">
            <v>38078</v>
          </cell>
          <cell r="F114">
            <v>474</v>
          </cell>
          <cell r="G114" t="str">
            <v>City of Salford Social Services C2</v>
          </cell>
          <cell r="H114" t="str">
            <v>Local Authority - Social Services Dept</v>
          </cell>
          <cell r="I114" t="str">
            <v>Dispersed Housing (Housing Dept-Isaac Close)</v>
          </cell>
          <cell r="Q114">
            <v>34490.06</v>
          </cell>
          <cell r="R114" t="str">
            <v>People with Learning Disabilities</v>
          </cell>
        </row>
        <row r="115">
          <cell r="A115" t="str">
            <v>C</v>
          </cell>
          <cell r="B115">
            <v>38657</v>
          </cell>
          <cell r="D115">
            <v>38078</v>
          </cell>
          <cell r="F115">
            <v>475</v>
          </cell>
          <cell r="G115" t="str">
            <v>City of Salford Social Services C2</v>
          </cell>
          <cell r="H115" t="str">
            <v>Local Authority - Social Services Dept</v>
          </cell>
          <cell r="I115" t="str">
            <v>Dispersed Housing (Housing Dept-Westbourne Road)</v>
          </cell>
          <cell r="Q115">
            <v>61749.14</v>
          </cell>
          <cell r="R115" t="str">
            <v>People with Learning Disabilities</v>
          </cell>
        </row>
        <row r="116">
          <cell r="A116" t="str">
            <v>C</v>
          </cell>
          <cell r="B116">
            <v>38657</v>
          </cell>
          <cell r="D116">
            <v>38078</v>
          </cell>
          <cell r="F116">
            <v>477</v>
          </cell>
          <cell r="G116" t="str">
            <v>City of Salford Social Services C2</v>
          </cell>
          <cell r="H116" t="str">
            <v>Local Authority - Social Services Dept</v>
          </cell>
          <cell r="I116" t="str">
            <v>Dispersed Housing (Irwell -Strawberry Rd) </v>
          </cell>
          <cell r="Q116">
            <v>54655.71</v>
          </cell>
          <cell r="R116" t="str">
            <v>People with Learning Disabilities</v>
          </cell>
        </row>
        <row r="117">
          <cell r="A117" t="str">
            <v>C</v>
          </cell>
          <cell r="B117">
            <v>38657</v>
          </cell>
          <cell r="D117">
            <v>38078</v>
          </cell>
          <cell r="F117">
            <v>478</v>
          </cell>
          <cell r="G117" t="str">
            <v>City of Salford Social Services C2</v>
          </cell>
          <cell r="H117" t="str">
            <v>Local Authority - Social Services Dept</v>
          </cell>
          <cell r="I117" t="str">
            <v>Dispersed Housing (Irwell-Trafford Road) </v>
          </cell>
          <cell r="Q117">
            <v>60120.56</v>
          </cell>
          <cell r="R117" t="str">
            <v>People with Learning Disabilities</v>
          </cell>
        </row>
        <row r="118">
          <cell r="A118" t="str">
            <v>C</v>
          </cell>
          <cell r="B118">
            <v>38657</v>
          </cell>
          <cell r="D118">
            <v>38078</v>
          </cell>
          <cell r="F118">
            <v>479</v>
          </cell>
          <cell r="G118" t="str">
            <v>City of Salford Social Services C2</v>
          </cell>
          <cell r="H118" t="str">
            <v>Local Authority - Social Services Dept</v>
          </cell>
          <cell r="I118" t="str">
            <v>Dispersed Housing (Manc Methodists- Lower Seedley)</v>
          </cell>
          <cell r="Q118">
            <v>54655.71</v>
          </cell>
          <cell r="R118" t="str">
            <v>People with Learning Disabilities</v>
          </cell>
        </row>
        <row r="119">
          <cell r="A119" t="str">
            <v>C</v>
          </cell>
          <cell r="B119">
            <v>38657</v>
          </cell>
          <cell r="D119">
            <v>38078</v>
          </cell>
          <cell r="F119">
            <v>480</v>
          </cell>
          <cell r="G119" t="str">
            <v>City of Salford Social Services C2</v>
          </cell>
          <cell r="H119" t="str">
            <v>Local Authority - Social Services Dept</v>
          </cell>
          <cell r="I119" t="str">
            <v>Dispersed Housing (Manc. Methodists-94 Claremont)</v>
          </cell>
          <cell r="Q119">
            <v>54655.71</v>
          </cell>
          <cell r="R119" t="str">
            <v>People with Learning Disabilities</v>
          </cell>
        </row>
        <row r="120">
          <cell r="A120" t="str">
            <v>C</v>
          </cell>
          <cell r="B120">
            <v>38657</v>
          </cell>
          <cell r="D120">
            <v>38078</v>
          </cell>
          <cell r="F120">
            <v>481</v>
          </cell>
          <cell r="G120" t="str">
            <v>City of Salford Social Services C2</v>
          </cell>
          <cell r="H120" t="str">
            <v>Local Authority - Social Services Dept</v>
          </cell>
          <cell r="I120" t="str">
            <v>Dispersed Housing (Manc. Methodists-96 New Lane)</v>
          </cell>
          <cell r="Q120">
            <v>54655.71</v>
          </cell>
          <cell r="R120" t="str">
            <v>People with Learning Disabilities</v>
          </cell>
        </row>
        <row r="121">
          <cell r="A121" t="str">
            <v>C</v>
          </cell>
          <cell r="B121">
            <v>38657</v>
          </cell>
          <cell r="D121">
            <v>38078</v>
          </cell>
          <cell r="F121">
            <v>487</v>
          </cell>
          <cell r="G121" t="str">
            <v>City of Salford Social Services C2</v>
          </cell>
          <cell r="H121" t="str">
            <v>Local Authority - Social Services Dept</v>
          </cell>
          <cell r="I121" t="str">
            <v>Dispersed Housing (Portico- 58 New Lane)</v>
          </cell>
          <cell r="Q121">
            <v>46311.3</v>
          </cell>
          <cell r="R121" t="str">
            <v>People with Learning Disabilities</v>
          </cell>
        </row>
        <row r="122">
          <cell r="A122" t="str">
            <v>C</v>
          </cell>
          <cell r="B122">
            <v>38657</v>
          </cell>
          <cell r="D122">
            <v>38078</v>
          </cell>
          <cell r="F122">
            <v>491</v>
          </cell>
          <cell r="G122" t="str">
            <v>City of Salford Social Services C2</v>
          </cell>
          <cell r="H122" t="str">
            <v>Local Authority - Social Services Dept</v>
          </cell>
          <cell r="I122" t="str">
            <v>Dispersed Housing (Portico-86 Claremont)</v>
          </cell>
          <cell r="Q122">
            <v>36437.1</v>
          </cell>
          <cell r="R122" t="str">
            <v>People with Learning Disabilities</v>
          </cell>
        </row>
        <row r="123">
          <cell r="A123" t="str">
            <v>C</v>
          </cell>
          <cell r="B123">
            <v>38657</v>
          </cell>
          <cell r="D123">
            <v>38078</v>
          </cell>
          <cell r="F123">
            <v>485</v>
          </cell>
          <cell r="G123" t="str">
            <v>City of Salford Social Services C2</v>
          </cell>
          <cell r="H123" t="str">
            <v>Local Authority - Social Services Dept</v>
          </cell>
          <cell r="I123" t="str">
            <v>Dispersed Housing (Portico-Bolton Road)</v>
          </cell>
          <cell r="Q123">
            <v>46310.68</v>
          </cell>
          <cell r="R123" t="str">
            <v>People with Learning Disabilities</v>
          </cell>
        </row>
        <row r="124">
          <cell r="A124" t="str">
            <v>C</v>
          </cell>
          <cell r="B124">
            <v>38657</v>
          </cell>
          <cell r="D124">
            <v>38078</v>
          </cell>
          <cell r="F124">
            <v>484</v>
          </cell>
          <cell r="G124" t="str">
            <v>City of Salford Social Services C2</v>
          </cell>
          <cell r="H124" t="str">
            <v>Local Authority - Social Services Dept</v>
          </cell>
          <cell r="I124" t="str">
            <v>Dispersed Housing (Portico-Ellastone)</v>
          </cell>
          <cell r="Q124">
            <v>54655.71</v>
          </cell>
          <cell r="R124" t="str">
            <v>People with Learning Disabilities</v>
          </cell>
        </row>
        <row r="125">
          <cell r="A125" t="str">
            <v>C</v>
          </cell>
          <cell r="B125">
            <v>38657</v>
          </cell>
          <cell r="D125">
            <v>38078</v>
          </cell>
          <cell r="F125">
            <v>483</v>
          </cell>
          <cell r="G125" t="str">
            <v>City of Salford Social Services C2</v>
          </cell>
          <cell r="H125" t="str">
            <v>Local Authority - Social Services Dept</v>
          </cell>
          <cell r="I125" t="str">
            <v>Dispersed Housing (Portico-Hastings)</v>
          </cell>
          <cell r="Q125">
            <v>46311.3</v>
          </cell>
          <cell r="R125" t="str">
            <v>People with Learning Disabilities</v>
          </cell>
        </row>
        <row r="126">
          <cell r="A126" t="str">
            <v>C</v>
          </cell>
          <cell r="B126">
            <v>38657</v>
          </cell>
          <cell r="D126">
            <v>38078</v>
          </cell>
          <cell r="F126">
            <v>486</v>
          </cell>
          <cell r="G126" t="str">
            <v>City of Salford Social Services C2</v>
          </cell>
          <cell r="H126" t="str">
            <v>Local Authority - Social Services Dept</v>
          </cell>
          <cell r="I126" t="str">
            <v>Dispersed Housing (Portico-Ionian Gardens)</v>
          </cell>
          <cell r="Q126">
            <v>55748.63</v>
          </cell>
          <cell r="R126" t="str">
            <v>People with Learning Disabilities</v>
          </cell>
        </row>
        <row r="127">
          <cell r="A127" t="str">
            <v>C</v>
          </cell>
          <cell r="B127">
            <v>38657</v>
          </cell>
          <cell r="D127">
            <v>38078</v>
          </cell>
          <cell r="F127">
            <v>490</v>
          </cell>
          <cell r="G127" t="str">
            <v>City of Salford Social Services C2</v>
          </cell>
          <cell r="H127" t="str">
            <v>Local Authority - Social Services Dept</v>
          </cell>
          <cell r="I127" t="str">
            <v>Dispersed Housing (Portico-Parr Fold)</v>
          </cell>
          <cell r="Q127">
            <v>54655.09</v>
          </cell>
          <cell r="R127" t="str">
            <v>People with Learning Disabilities</v>
          </cell>
        </row>
        <row r="128">
          <cell r="A128" t="str">
            <v>C</v>
          </cell>
          <cell r="B128">
            <v>38657</v>
          </cell>
          <cell r="D128">
            <v>38078</v>
          </cell>
          <cell r="F128">
            <v>489</v>
          </cell>
          <cell r="G128" t="str">
            <v>City of Salford Social Services C2</v>
          </cell>
          <cell r="H128" t="str">
            <v>Local Authority - Social Services Dept</v>
          </cell>
          <cell r="I128" t="str">
            <v>Dispersed Housing (Portico-Snowden Road)</v>
          </cell>
          <cell r="Q128">
            <v>51735.77</v>
          </cell>
          <cell r="R128" t="str">
            <v>People with Learning Disabilities</v>
          </cell>
        </row>
        <row r="129">
          <cell r="A129" t="str">
            <v>C</v>
          </cell>
          <cell r="B129">
            <v>38657</v>
          </cell>
          <cell r="D129">
            <v>38078</v>
          </cell>
          <cell r="F129">
            <v>488</v>
          </cell>
          <cell r="G129" t="str">
            <v>City of Salford Social Services C2</v>
          </cell>
          <cell r="H129" t="str">
            <v>Local Authority - Social Services Dept</v>
          </cell>
          <cell r="I129" t="str">
            <v>Dispersed Housing (Portico-Swinton Park Road)</v>
          </cell>
          <cell r="Q129">
            <v>54238.71</v>
          </cell>
          <cell r="R129" t="str">
            <v>People with Learning Disabilities</v>
          </cell>
        </row>
        <row r="130">
          <cell r="A130" t="str">
            <v>C</v>
          </cell>
          <cell r="B130">
            <v>38657</v>
          </cell>
          <cell r="D130">
            <v>38078</v>
          </cell>
          <cell r="F130">
            <v>482</v>
          </cell>
          <cell r="G130" t="str">
            <v>City of Salford Social Services C2</v>
          </cell>
          <cell r="H130" t="str">
            <v>Local Authority - Social Services Dept</v>
          </cell>
          <cell r="I130" t="str">
            <v>Dispersed Housing (Portico-Torrington) </v>
          </cell>
          <cell r="Q130">
            <v>47404.22</v>
          </cell>
          <cell r="R130" t="str">
            <v>People with Learning Disabilities</v>
          </cell>
        </row>
        <row r="131">
          <cell r="A131" t="str">
            <v>C</v>
          </cell>
          <cell r="B131">
            <v>38657</v>
          </cell>
          <cell r="D131">
            <v>38078</v>
          </cell>
          <cell r="F131">
            <v>492</v>
          </cell>
          <cell r="G131" t="str">
            <v>City of Salford Social Services C2</v>
          </cell>
          <cell r="H131" t="str">
            <v>Local Authority - Social Services Dept</v>
          </cell>
          <cell r="I131" t="str">
            <v>Dispersed Housing (Portico-Trafalgar Road)</v>
          </cell>
          <cell r="Q131">
            <v>46311.3</v>
          </cell>
          <cell r="R131" t="str">
            <v>People with Learning Disabilities</v>
          </cell>
        </row>
        <row r="132">
          <cell r="A132" t="str">
            <v>C</v>
          </cell>
          <cell r="B132">
            <v>38657</v>
          </cell>
          <cell r="D132">
            <v>38078</v>
          </cell>
          <cell r="F132">
            <v>500</v>
          </cell>
          <cell r="G132" t="str">
            <v>City of Salford Social Services C2</v>
          </cell>
          <cell r="H132" t="str">
            <v>Local Authority - Social Services Dept</v>
          </cell>
          <cell r="I132" t="str">
            <v>Dispersed Housing (Private Landlord-97 Claremont)</v>
          </cell>
          <cell r="Q132">
            <v>53822.46</v>
          </cell>
          <cell r="R132" t="str">
            <v>People with Learning Disabilities</v>
          </cell>
        </row>
        <row r="133">
          <cell r="A133" t="str">
            <v>C</v>
          </cell>
          <cell r="B133">
            <v>38657</v>
          </cell>
          <cell r="D133">
            <v>38078</v>
          </cell>
          <cell r="F133">
            <v>495</v>
          </cell>
          <cell r="G133" t="str">
            <v>City of Salford Social Services C2</v>
          </cell>
          <cell r="H133" t="str">
            <v>Local Authority - Social Services Dept</v>
          </cell>
          <cell r="I133" t="str">
            <v>Dispersed Housing (Private Landlord-Abbey Grove)</v>
          </cell>
          <cell r="Q133">
            <v>72874.19</v>
          </cell>
          <cell r="R133" t="str">
            <v>People with Learning Disabilities</v>
          </cell>
        </row>
        <row r="134">
          <cell r="A134" t="str">
            <v>C</v>
          </cell>
          <cell r="B134">
            <v>38657</v>
          </cell>
          <cell r="D134">
            <v>38078</v>
          </cell>
          <cell r="F134">
            <v>496</v>
          </cell>
          <cell r="G134" t="str">
            <v>City of Salford Social Services C2</v>
          </cell>
          <cell r="H134" t="str">
            <v>Local Authority - Social Services Dept</v>
          </cell>
          <cell r="I134" t="str">
            <v>Dispersed Housing (Private Landlord-Burns Road)</v>
          </cell>
          <cell r="Q134">
            <v>54653.14</v>
          </cell>
          <cell r="R134" t="str">
            <v>People with Learning Disabilities</v>
          </cell>
        </row>
        <row r="135">
          <cell r="A135" t="str">
            <v>C</v>
          </cell>
          <cell r="B135">
            <v>38657</v>
          </cell>
          <cell r="D135">
            <v>38078</v>
          </cell>
          <cell r="F135">
            <v>497</v>
          </cell>
          <cell r="G135" t="str">
            <v>City of Salford Social Services C2</v>
          </cell>
          <cell r="H135" t="str">
            <v>Local Authority - Social Services Dept</v>
          </cell>
          <cell r="I135" t="str">
            <v>Dispersed Housing (Private Landlord-Devonshire)</v>
          </cell>
          <cell r="Q135">
            <v>18218.61</v>
          </cell>
          <cell r="R135" t="str">
            <v>People with Learning Disabilities</v>
          </cell>
        </row>
        <row r="136">
          <cell r="A136" t="str">
            <v>C</v>
          </cell>
          <cell r="B136">
            <v>38657</v>
          </cell>
          <cell r="D136">
            <v>38078</v>
          </cell>
          <cell r="F136">
            <v>494</v>
          </cell>
          <cell r="G136" t="str">
            <v>City of Salford Social Services C2</v>
          </cell>
          <cell r="H136" t="str">
            <v>Local Authority - Social Services Dept</v>
          </cell>
          <cell r="I136" t="str">
            <v>Dispersed Housing (Private Landlord-Portland)</v>
          </cell>
          <cell r="Q136">
            <v>40991.41</v>
          </cell>
          <cell r="R136" t="str">
            <v>People with Learning Disabilities</v>
          </cell>
        </row>
        <row r="137">
          <cell r="A137" t="str">
            <v>C</v>
          </cell>
          <cell r="B137">
            <v>38657</v>
          </cell>
          <cell r="D137">
            <v>38078</v>
          </cell>
          <cell r="F137">
            <v>501</v>
          </cell>
          <cell r="G137" t="str">
            <v>City of Salford Social Services C2</v>
          </cell>
          <cell r="H137" t="str">
            <v>Local Authority - Social Services Dept</v>
          </cell>
          <cell r="I137" t="str">
            <v>Dispersed Housing (Progress-Ladybridge)</v>
          </cell>
          <cell r="Q137">
            <v>77374.79</v>
          </cell>
          <cell r="R137" t="str">
            <v>People with Learning Disabilities</v>
          </cell>
        </row>
        <row r="138">
          <cell r="A138" t="str">
            <v>C</v>
          </cell>
          <cell r="B138">
            <v>38657</v>
          </cell>
          <cell r="D138">
            <v>38078</v>
          </cell>
          <cell r="F138">
            <v>502</v>
          </cell>
          <cell r="G138" t="str">
            <v>City of Salford Social Services C2</v>
          </cell>
          <cell r="H138" t="str">
            <v>Local Authority - Social Services Dept</v>
          </cell>
          <cell r="I138" t="str">
            <v>Dispersed Housing (Progress-Park Road)</v>
          </cell>
          <cell r="Q138">
            <v>60022.27</v>
          </cell>
          <cell r="R138" t="str">
            <v>People with Learning Disabilities</v>
          </cell>
        </row>
        <row r="139">
          <cell r="A139" t="str">
            <v>C</v>
          </cell>
          <cell r="B139">
            <v>38657</v>
          </cell>
          <cell r="D139">
            <v>38078</v>
          </cell>
          <cell r="F139">
            <v>503</v>
          </cell>
          <cell r="G139" t="str">
            <v>City of Salford Social Services C2</v>
          </cell>
          <cell r="H139" t="str">
            <v>Local Authority - Social Services Dept</v>
          </cell>
          <cell r="I139" t="str">
            <v>Dispersed Housing (SPACE-Manchester Road)</v>
          </cell>
          <cell r="Q139">
            <v>61748.27</v>
          </cell>
          <cell r="R139" t="str">
            <v>People with Learning Disabilities</v>
          </cell>
        </row>
        <row r="140">
          <cell r="A140" t="str">
            <v>C</v>
          </cell>
          <cell r="B140">
            <v>38657</v>
          </cell>
          <cell r="D140">
            <v>38078</v>
          </cell>
          <cell r="F140">
            <v>504</v>
          </cell>
          <cell r="G140" t="str">
            <v>City of Salford Social Services C2</v>
          </cell>
          <cell r="H140" t="str">
            <v>Local Authority - Social Services Dept</v>
          </cell>
          <cell r="I140" t="str">
            <v>Dispersed Housing (St Vincents-Longmead Road)</v>
          </cell>
          <cell r="Q140">
            <v>72874.19</v>
          </cell>
          <cell r="R140" t="str">
            <v>People with Learning Disabilities</v>
          </cell>
        </row>
        <row r="141">
          <cell r="A141" t="str">
            <v>C</v>
          </cell>
          <cell r="G141" t="str">
            <v>City of Salford Social Services C3</v>
          </cell>
          <cell r="I141" t="str">
            <v>Dispersed Housing 10 Mesne Lea</v>
          </cell>
          <cell r="Q141">
            <v>72874.44</v>
          </cell>
        </row>
        <row r="142">
          <cell r="A142" t="str">
            <v>C</v>
          </cell>
          <cell r="G142" t="str">
            <v>City of Salford Social Services C4</v>
          </cell>
          <cell r="I142" t="str">
            <v>Dispersed Housing Wellington Rd</v>
          </cell>
          <cell r="Q142">
            <v>50931.91</v>
          </cell>
        </row>
        <row r="143">
          <cell r="A143" t="str">
            <v>C</v>
          </cell>
          <cell r="G143" t="str">
            <v>City of Salford Social Services C5</v>
          </cell>
          <cell r="I143" t="str">
            <v>Dispersed Housing 659 Liverpool Rd</v>
          </cell>
          <cell r="Q143">
            <v>52205</v>
          </cell>
        </row>
        <row r="144">
          <cell r="A144" t="str">
            <v>C</v>
          </cell>
          <cell r="G144" t="str">
            <v>City of Salford Social Services C6</v>
          </cell>
          <cell r="I144" t="str">
            <v>Dispersed Housing East Central</v>
          </cell>
          <cell r="Q144">
            <v>82330.1</v>
          </cell>
        </row>
        <row r="145">
          <cell r="A145" t="str">
            <v>C</v>
          </cell>
          <cell r="B145">
            <v>38657</v>
          </cell>
          <cell r="D145">
            <v>38261</v>
          </cell>
          <cell r="F145">
            <v>446</v>
          </cell>
          <cell r="G145" t="str">
            <v>City of Salford Social Services C2</v>
          </cell>
          <cell r="H145" t="str">
            <v>Local Authority - Social Services Dept</v>
          </cell>
          <cell r="I145" t="str">
            <v>Minimum Support (Ashley Drive) </v>
          </cell>
          <cell r="Q145">
            <v>11885.83</v>
          </cell>
          <cell r="R145" t="str">
            <v>People with Learning Disabilities</v>
          </cell>
        </row>
        <row r="146">
          <cell r="A146" t="str">
            <v>C</v>
          </cell>
          <cell r="B146">
            <v>38657</v>
          </cell>
          <cell r="D146">
            <v>38261</v>
          </cell>
          <cell r="F146">
            <v>521</v>
          </cell>
          <cell r="G146" t="str">
            <v>City of Salford Social Services C2</v>
          </cell>
          <cell r="H146" t="str">
            <v>Local Authority - Social Services Dept</v>
          </cell>
          <cell r="I146" t="str">
            <v>Minimum Support (Croftside Grove) </v>
          </cell>
          <cell r="Q146">
            <v>2943.89</v>
          </cell>
          <cell r="R146" t="str">
            <v>People with Learning Disabilities</v>
          </cell>
        </row>
        <row r="147">
          <cell r="A147" t="str">
            <v>C</v>
          </cell>
          <cell r="B147">
            <v>38657</v>
          </cell>
          <cell r="D147">
            <v>38261</v>
          </cell>
          <cell r="F147">
            <v>588</v>
          </cell>
          <cell r="G147" t="str">
            <v>City of Salford Social Services C2</v>
          </cell>
          <cell r="H147" t="str">
            <v>Local Authority - Social Services Dept</v>
          </cell>
          <cell r="I147" t="str">
            <v>Minimum Support (Davis Street) </v>
          </cell>
          <cell r="Q147">
            <v>1968.27</v>
          </cell>
          <cell r="R147" t="str">
            <v>People with Learning Disabilities</v>
          </cell>
        </row>
        <row r="148">
          <cell r="A148" t="str">
            <v>C</v>
          </cell>
          <cell r="B148">
            <v>38657</v>
          </cell>
          <cell r="D148">
            <v>38261</v>
          </cell>
          <cell r="F148">
            <v>522</v>
          </cell>
          <cell r="G148" t="str">
            <v>City of Salford Social Services C2</v>
          </cell>
          <cell r="H148" t="str">
            <v>Local Authority - Social Services Dept</v>
          </cell>
          <cell r="I148" t="str">
            <v>Minimum Support (Engels House) </v>
          </cell>
          <cell r="Q148">
            <v>2622.96</v>
          </cell>
          <cell r="R148" t="str">
            <v>People with Learning Disabilities</v>
          </cell>
        </row>
        <row r="149">
          <cell r="A149" t="str">
            <v>C</v>
          </cell>
          <cell r="B149">
            <v>38657</v>
          </cell>
          <cell r="D149">
            <v>38261</v>
          </cell>
          <cell r="F149">
            <v>526</v>
          </cell>
          <cell r="G149" t="str">
            <v>City of Salford Social Services C2</v>
          </cell>
          <cell r="H149" t="str">
            <v>Local Authority - Social Services Dept</v>
          </cell>
          <cell r="I149" t="str">
            <v>Minimum Support (Kemball House) </v>
          </cell>
          <cell r="Q149">
            <v>6474.3</v>
          </cell>
          <cell r="R149" t="str">
            <v>People with Learning Disabilities</v>
          </cell>
        </row>
        <row r="150">
          <cell r="A150" t="str">
            <v>C</v>
          </cell>
          <cell r="B150">
            <v>38657</v>
          </cell>
          <cell r="D150">
            <v>38261</v>
          </cell>
          <cell r="F150">
            <v>528</v>
          </cell>
          <cell r="G150" t="str">
            <v>City of Salford Social Services C2</v>
          </cell>
          <cell r="H150" t="str">
            <v>Local Authority - Social Services Dept</v>
          </cell>
          <cell r="I150" t="str">
            <v>Minimum Support (Westminster Street)</v>
          </cell>
          <cell r="Q150">
            <v>5245.92</v>
          </cell>
          <cell r="R150" t="str">
            <v>People with Learning Disabilities</v>
          </cell>
        </row>
        <row r="151">
          <cell r="A151" t="str">
            <v>B</v>
          </cell>
          <cell r="B151">
            <v>38687</v>
          </cell>
          <cell r="D151">
            <v>38261</v>
          </cell>
          <cell r="F151">
            <v>557</v>
          </cell>
          <cell r="G151" t="str">
            <v>IAS Ltd</v>
          </cell>
          <cell r="H151" t="str">
            <v>Private Company</v>
          </cell>
          <cell r="I151" t="str">
            <v>IAS Ltd (Acresfield Road)</v>
          </cell>
          <cell r="Q151">
            <v>52889.35</v>
          </cell>
          <cell r="R151" t="str">
            <v>People with Learning Disabilities</v>
          </cell>
        </row>
        <row r="152">
          <cell r="A152" t="str">
            <v>B</v>
          </cell>
          <cell r="B152">
            <v>38687</v>
          </cell>
          <cell r="D152">
            <v>38261</v>
          </cell>
          <cell r="F152">
            <v>452</v>
          </cell>
          <cell r="G152" t="str">
            <v>IAS Ltd</v>
          </cell>
          <cell r="H152" t="str">
            <v>Private Company</v>
          </cell>
          <cell r="I152" t="str">
            <v>IAS Ltd (Aldersgate Court)</v>
          </cell>
          <cell r="Q152">
            <v>9971.26</v>
          </cell>
          <cell r="R152" t="str">
            <v>People with Learning Disabilities</v>
          </cell>
        </row>
        <row r="153">
          <cell r="A153" t="str">
            <v>B</v>
          </cell>
          <cell r="B153">
            <v>38687</v>
          </cell>
          <cell r="D153">
            <v>38261</v>
          </cell>
          <cell r="F153">
            <v>357</v>
          </cell>
          <cell r="G153" t="str">
            <v>IAS Ltd</v>
          </cell>
          <cell r="H153" t="str">
            <v>Private Company</v>
          </cell>
          <cell r="I153" t="str">
            <v>IAS Ltd (Brackley Road)</v>
          </cell>
          <cell r="Q153">
            <v>57005.7</v>
          </cell>
          <cell r="R153" t="str">
            <v>People with Learning Disabilities</v>
          </cell>
        </row>
        <row r="154">
          <cell r="A154" t="str">
            <v>B</v>
          </cell>
          <cell r="B154">
            <v>38687</v>
          </cell>
          <cell r="D154">
            <v>38261</v>
          </cell>
          <cell r="F154">
            <v>448</v>
          </cell>
          <cell r="G154" t="str">
            <v>IAS Ltd</v>
          </cell>
          <cell r="H154" t="str">
            <v>Private Company</v>
          </cell>
          <cell r="I154" t="str">
            <v>IAS Ltd (Brierley Road)</v>
          </cell>
          <cell r="Q154">
            <v>39676.22</v>
          </cell>
          <cell r="R154" t="str">
            <v>People with Learning Disabilities</v>
          </cell>
        </row>
        <row r="155">
          <cell r="A155" t="str">
            <v>B</v>
          </cell>
          <cell r="B155">
            <v>38687</v>
          </cell>
          <cell r="D155">
            <v>38261</v>
          </cell>
          <cell r="F155">
            <v>449</v>
          </cell>
          <cell r="G155" t="str">
            <v>IAS Ltd</v>
          </cell>
          <cell r="H155" t="str">
            <v>Private Company</v>
          </cell>
          <cell r="I155" t="str">
            <v>IAS Ltd (Calder Drive 9)</v>
          </cell>
          <cell r="Q155">
            <v>44519.73</v>
          </cell>
          <cell r="R155" t="str">
            <v>People with Learning Disabilities</v>
          </cell>
        </row>
        <row r="156">
          <cell r="A156" t="str">
            <v>B</v>
          </cell>
          <cell r="B156">
            <v>38687</v>
          </cell>
          <cell r="D156">
            <v>38261</v>
          </cell>
          <cell r="F156">
            <v>462</v>
          </cell>
          <cell r="G156" t="str">
            <v>IAS Ltd</v>
          </cell>
          <cell r="H156" t="str">
            <v>Private Company</v>
          </cell>
          <cell r="I156" t="str">
            <v>IAS Ltd (Canal Bank)</v>
          </cell>
          <cell r="Q156">
            <v>42464.16</v>
          </cell>
          <cell r="R156" t="str">
            <v>People with Learning Disabilities</v>
          </cell>
        </row>
        <row r="157">
          <cell r="A157" t="str">
            <v>B</v>
          </cell>
          <cell r="B157">
            <v>38687</v>
          </cell>
          <cell r="D157">
            <v>38261</v>
          </cell>
          <cell r="F157">
            <v>454</v>
          </cell>
          <cell r="G157" t="str">
            <v>IAS Ltd</v>
          </cell>
          <cell r="H157" t="str">
            <v>Private Company</v>
          </cell>
          <cell r="I157" t="str">
            <v>IAS Ltd (Carlton Road)</v>
          </cell>
          <cell r="Q157">
            <v>7337.31</v>
          </cell>
          <cell r="R157" t="str">
            <v>People with Learning Disabilities</v>
          </cell>
        </row>
        <row r="158">
          <cell r="A158" t="str">
            <v>B</v>
          </cell>
          <cell r="B158">
            <v>38687</v>
          </cell>
          <cell r="D158">
            <v>38261</v>
          </cell>
          <cell r="F158">
            <v>455</v>
          </cell>
          <cell r="G158" t="str">
            <v>IAS Ltd</v>
          </cell>
          <cell r="H158" t="str">
            <v>Private Company</v>
          </cell>
          <cell r="I158" t="str">
            <v>IAS Ltd (Carr Street) </v>
          </cell>
          <cell r="Q158">
            <v>54850.43</v>
          </cell>
          <cell r="R158" t="str">
            <v>People with Learning Disabilities</v>
          </cell>
        </row>
        <row r="159">
          <cell r="A159" t="str">
            <v>B</v>
          </cell>
          <cell r="B159">
            <v>38687</v>
          </cell>
          <cell r="D159">
            <v>38261</v>
          </cell>
          <cell r="F159">
            <v>463</v>
          </cell>
          <cell r="G159" t="str">
            <v>IAS Ltd</v>
          </cell>
          <cell r="H159" t="str">
            <v>Private Company</v>
          </cell>
          <cell r="I159" t="str">
            <v>IAS Ltd (Claughton Avenue)</v>
          </cell>
          <cell r="Q159">
            <v>45545.1</v>
          </cell>
          <cell r="R159" t="str">
            <v>People with Learning Disabilities</v>
          </cell>
        </row>
        <row r="160">
          <cell r="A160" t="str">
            <v>B</v>
          </cell>
          <cell r="B160">
            <v>38687</v>
          </cell>
          <cell r="D160">
            <v>38261</v>
          </cell>
          <cell r="F160">
            <v>456</v>
          </cell>
          <cell r="G160" t="str">
            <v>IAS Ltd</v>
          </cell>
          <cell r="H160" t="str">
            <v>Private Company</v>
          </cell>
          <cell r="I160" t="str">
            <v>IAS Ltd (Crandon Court) </v>
          </cell>
          <cell r="Q160">
            <v>6264.76</v>
          </cell>
          <cell r="R160" t="str">
            <v>People with Learning Disabilities</v>
          </cell>
        </row>
        <row r="161">
          <cell r="A161" t="str">
            <v>B</v>
          </cell>
          <cell r="B161">
            <v>38687</v>
          </cell>
          <cell r="D161">
            <v>38261</v>
          </cell>
          <cell r="F161">
            <v>464</v>
          </cell>
          <cell r="G161" t="str">
            <v>IAS Ltd</v>
          </cell>
          <cell r="H161" t="str">
            <v>Private Company</v>
          </cell>
          <cell r="I161" t="str">
            <v>IAS Ltd (Crompton Street) </v>
          </cell>
          <cell r="Q161">
            <v>32416.48</v>
          </cell>
          <cell r="R161" t="str">
            <v>People with Learning Disabilities</v>
          </cell>
        </row>
        <row r="162">
          <cell r="A162" t="str">
            <v>B</v>
          </cell>
          <cell r="B162">
            <v>38687</v>
          </cell>
          <cell r="D162">
            <v>38261</v>
          </cell>
          <cell r="F162">
            <v>631</v>
          </cell>
          <cell r="G162" t="str">
            <v>IAS Ltd</v>
          </cell>
          <cell r="H162" t="str">
            <v>Private Company</v>
          </cell>
          <cell r="I162" t="str">
            <v>IAS Ltd (Fir Street 213) </v>
          </cell>
          <cell r="Q162">
            <v>2187.69</v>
          </cell>
          <cell r="R162" t="str">
            <v>People with Learning Disabilities</v>
          </cell>
        </row>
        <row r="163">
          <cell r="A163" t="str">
            <v>B</v>
          </cell>
          <cell r="B163">
            <v>38687</v>
          </cell>
          <cell r="D163">
            <v>38261</v>
          </cell>
          <cell r="F163">
            <v>457</v>
          </cell>
          <cell r="G163" t="str">
            <v>IAS Ltd</v>
          </cell>
          <cell r="H163" t="str">
            <v>Private Company</v>
          </cell>
          <cell r="I163" t="str">
            <v>IAS Ltd (Glen Avenue)</v>
          </cell>
          <cell r="Q163">
            <v>40110.87</v>
          </cell>
          <cell r="R163" t="str">
            <v>People with Learning Disabilities</v>
          </cell>
        </row>
        <row r="164">
          <cell r="A164" t="str">
            <v>B</v>
          </cell>
          <cell r="B164">
            <v>38687</v>
          </cell>
          <cell r="D164">
            <v>38261</v>
          </cell>
          <cell r="F164">
            <v>465</v>
          </cell>
          <cell r="G164" t="str">
            <v>IAS Ltd</v>
          </cell>
          <cell r="H164" t="str">
            <v>Private Company</v>
          </cell>
          <cell r="I164" t="str">
            <v>IAS Ltd (Greenoaks Drive)</v>
          </cell>
          <cell r="Q164">
            <v>45545.1</v>
          </cell>
          <cell r="R164" t="str">
            <v>People with Learning Disabilities</v>
          </cell>
        </row>
        <row r="165">
          <cell r="A165" t="str">
            <v>B</v>
          </cell>
          <cell r="B165">
            <v>38687</v>
          </cell>
          <cell r="D165">
            <v>38261</v>
          </cell>
          <cell r="F165">
            <v>466</v>
          </cell>
          <cell r="G165" t="str">
            <v>IAS Ltd</v>
          </cell>
          <cell r="H165" t="str">
            <v>Private Company</v>
          </cell>
          <cell r="I165" t="str">
            <v>IAS Ltd (Highfield Drive)</v>
          </cell>
          <cell r="Q165">
            <v>43787.37</v>
          </cell>
          <cell r="R165" t="str">
            <v>People with Learning Disabilities</v>
          </cell>
        </row>
        <row r="166">
          <cell r="A166" t="str">
            <v>B</v>
          </cell>
          <cell r="B166">
            <v>38687</v>
          </cell>
          <cell r="D166">
            <v>38261</v>
          </cell>
          <cell r="F166">
            <v>662</v>
          </cell>
          <cell r="G166" t="str">
            <v>IAS Ltd</v>
          </cell>
          <cell r="H166" t="str">
            <v>Private Company</v>
          </cell>
          <cell r="I166" t="str">
            <v>IAS Ltd (639b Liverpool Road) (458)</v>
          </cell>
          <cell r="Q166">
            <v>10339.84</v>
          </cell>
          <cell r="R166" t="str">
            <v>People with Learning Disabilities</v>
          </cell>
        </row>
        <row r="167">
          <cell r="A167" t="str">
            <v>B</v>
          </cell>
          <cell r="B167">
            <v>38687</v>
          </cell>
          <cell r="D167">
            <v>38261</v>
          </cell>
          <cell r="F167">
            <v>467</v>
          </cell>
          <cell r="G167" t="str">
            <v>IAS Ltd</v>
          </cell>
          <cell r="H167" t="str">
            <v>Private Company</v>
          </cell>
          <cell r="I167" t="str">
            <v>IAS Ltd (Old Clough Lane)</v>
          </cell>
          <cell r="Q167">
            <v>43440.44</v>
          </cell>
          <cell r="R167" t="str">
            <v>People with Learning Disabilities</v>
          </cell>
        </row>
        <row r="168">
          <cell r="A168" t="str">
            <v>B</v>
          </cell>
          <cell r="B168">
            <v>38687</v>
          </cell>
          <cell r="D168">
            <v>38261</v>
          </cell>
          <cell r="F168">
            <v>645</v>
          </cell>
          <cell r="G168" t="str">
            <v>IAS Ltd</v>
          </cell>
          <cell r="H168" t="str">
            <v>Private Company</v>
          </cell>
          <cell r="I168" t="str">
            <v>IAS Ltd (Overdale 12) </v>
          </cell>
          <cell r="Q168">
            <v>10899.09</v>
          </cell>
          <cell r="R168" t="str">
            <v>People with Learning Disabilities</v>
          </cell>
        </row>
        <row r="169">
          <cell r="A169" t="str">
            <v>B</v>
          </cell>
          <cell r="B169">
            <v>38687</v>
          </cell>
          <cell r="D169">
            <v>38261</v>
          </cell>
          <cell r="F169">
            <v>459</v>
          </cell>
          <cell r="G169" t="str">
            <v>IAS Ltd</v>
          </cell>
          <cell r="H169" t="str">
            <v>Private Company</v>
          </cell>
          <cell r="I169" t="str">
            <v>IAS Ltd (Pendlebury Road)</v>
          </cell>
          <cell r="Q169">
            <v>29433.03</v>
          </cell>
          <cell r="R169" t="str">
            <v>People with Learning Disabilities</v>
          </cell>
        </row>
        <row r="170">
          <cell r="A170" t="str">
            <v>B</v>
          </cell>
          <cell r="B170">
            <v>38687</v>
          </cell>
          <cell r="D170">
            <v>38261</v>
          </cell>
          <cell r="F170">
            <v>469</v>
          </cell>
          <cell r="G170" t="str">
            <v>IAS Ltd</v>
          </cell>
          <cell r="H170" t="str">
            <v>Private Company</v>
          </cell>
          <cell r="I170" t="str">
            <v>IAS Ltd (Queensway)</v>
          </cell>
          <cell r="Q170">
            <v>45841.21</v>
          </cell>
          <cell r="R170" t="str">
            <v>People with Learning Disabilities</v>
          </cell>
        </row>
        <row r="171">
          <cell r="A171" t="str">
            <v>B</v>
          </cell>
          <cell r="B171">
            <v>38687</v>
          </cell>
          <cell r="D171">
            <v>38261</v>
          </cell>
          <cell r="F171">
            <v>460</v>
          </cell>
          <cell r="G171" t="str">
            <v>IAS Ltd</v>
          </cell>
          <cell r="H171" t="str">
            <v>Private Company</v>
          </cell>
          <cell r="I171" t="str">
            <v>IAS Ltd (Rydal House 1)</v>
          </cell>
          <cell r="Q171">
            <v>15012.08</v>
          </cell>
          <cell r="R171" t="str">
            <v>People with Learning Disabilities</v>
          </cell>
        </row>
        <row r="172">
          <cell r="A172" t="str">
            <v>B</v>
          </cell>
          <cell r="B172">
            <v>38687</v>
          </cell>
          <cell r="D172">
            <v>38261</v>
          </cell>
          <cell r="F172">
            <v>643</v>
          </cell>
          <cell r="G172" t="str">
            <v>IAS Ltd</v>
          </cell>
          <cell r="H172" t="str">
            <v>Private Company</v>
          </cell>
          <cell r="I172" t="str">
            <v>IAS Ltd (Rydal House 8)</v>
          </cell>
          <cell r="Q172">
            <v>25175.0166666667</v>
          </cell>
          <cell r="R172" t="str">
            <v>People with Learning Disabilities</v>
          </cell>
        </row>
        <row r="173">
          <cell r="A173" t="str">
            <v>B</v>
          </cell>
          <cell r="B173">
            <v>38687</v>
          </cell>
          <cell r="D173">
            <v>38261</v>
          </cell>
          <cell r="F173">
            <v>470</v>
          </cell>
          <cell r="G173" t="str">
            <v>IAS Ltd</v>
          </cell>
          <cell r="H173" t="str">
            <v>Private Company</v>
          </cell>
          <cell r="I173" t="str">
            <v>IAS Ltd (Sefton Road)</v>
          </cell>
          <cell r="Q173">
            <v>30364.47</v>
          </cell>
          <cell r="R173" t="str">
            <v>People with Learning Disabilities</v>
          </cell>
        </row>
        <row r="174">
          <cell r="A174" t="str">
            <v>B</v>
          </cell>
          <cell r="B174">
            <v>38687</v>
          </cell>
          <cell r="D174">
            <v>38261</v>
          </cell>
          <cell r="F174">
            <v>461</v>
          </cell>
          <cell r="G174" t="str">
            <v>IAS Ltd</v>
          </cell>
          <cell r="H174" t="str">
            <v>Private Company</v>
          </cell>
          <cell r="I174" t="str">
            <v>IAS Ltd (St Clements Court) </v>
          </cell>
          <cell r="Q174">
            <v>5081.08</v>
          </cell>
          <cell r="R174" t="str">
            <v>People with Learning Disabilities</v>
          </cell>
        </row>
        <row r="175">
          <cell r="A175" t="str">
            <v>B</v>
          </cell>
          <cell r="B175">
            <v>38687</v>
          </cell>
          <cell r="D175">
            <v>38261</v>
          </cell>
          <cell r="F175">
            <v>471</v>
          </cell>
          <cell r="G175" t="str">
            <v>IAS Ltd</v>
          </cell>
          <cell r="H175" t="str">
            <v>Private Company</v>
          </cell>
          <cell r="I175" t="str">
            <v>IAS Ltd (Temple Drive)</v>
          </cell>
          <cell r="Q175">
            <v>80394.49</v>
          </cell>
          <cell r="R175" t="str">
            <v>People with Learning Disabilities</v>
          </cell>
        </row>
        <row r="176">
          <cell r="A176" t="str">
            <v>B</v>
          </cell>
          <cell r="G176" t="str">
            <v>IAS Ltd</v>
          </cell>
          <cell r="I176" t="str">
            <v>IAS Ltd Heywood Rd</v>
          </cell>
          <cell r="Q176">
            <v>14496.48</v>
          </cell>
        </row>
        <row r="177">
          <cell r="A177" t="str">
            <v>B</v>
          </cell>
          <cell r="G177" t="str">
            <v>IAS Ltd</v>
          </cell>
          <cell r="I177" t="str">
            <v>IAS Ltd Tyne Court</v>
          </cell>
          <cell r="Q177">
            <v>16208.24</v>
          </cell>
        </row>
        <row r="178">
          <cell r="A178" t="str">
            <v>C</v>
          </cell>
          <cell r="B178">
            <v>38687</v>
          </cell>
          <cell r="D178">
            <v>37834</v>
          </cell>
          <cell r="F178">
            <v>651</v>
          </cell>
          <cell r="G178" t="str">
            <v>Life Opportunities</v>
          </cell>
          <cell r="H178" t="str">
            <v>Private Company</v>
          </cell>
          <cell r="I178" t="str">
            <v>Abbey Drive</v>
          </cell>
          <cell r="Q178">
            <v>36437.22</v>
          </cell>
          <cell r="R178" t="str">
            <v>People with Learning Disabilities</v>
          </cell>
        </row>
        <row r="179">
          <cell r="A179" t="str">
            <v>C</v>
          </cell>
          <cell r="B179">
            <v>38687</v>
          </cell>
          <cell r="D179">
            <v>37834</v>
          </cell>
          <cell r="F179">
            <v>309</v>
          </cell>
          <cell r="G179" t="str">
            <v>Life Opportunities</v>
          </cell>
          <cell r="H179" t="str">
            <v>Private Company</v>
          </cell>
          <cell r="I179" t="str">
            <v>Supported Housing (633)</v>
          </cell>
          <cell r="Q179">
            <v>9086.52</v>
          </cell>
          <cell r="R179" t="str">
            <v>People with Learning Disabilities</v>
          </cell>
        </row>
        <row r="180">
          <cell r="A180" t="str">
            <v>C</v>
          </cell>
          <cell r="B180">
            <v>38687</v>
          </cell>
          <cell r="D180">
            <v>37834</v>
          </cell>
          <cell r="F180">
            <v>531</v>
          </cell>
          <cell r="G180" t="str">
            <v>Life Opportunities</v>
          </cell>
          <cell r="H180" t="str">
            <v>Private Company</v>
          </cell>
          <cell r="I180" t="str">
            <v>Supported Housing (635b)</v>
          </cell>
          <cell r="Q180">
            <v>14039.43</v>
          </cell>
          <cell r="R180" t="str">
            <v>People with Learning Disabilities</v>
          </cell>
        </row>
        <row r="181">
          <cell r="A181" t="str">
            <v>C</v>
          </cell>
          <cell r="B181">
            <v>38687</v>
          </cell>
          <cell r="D181">
            <v>37834</v>
          </cell>
          <cell r="F181">
            <v>532</v>
          </cell>
          <cell r="G181" t="str">
            <v>Life Opportunities</v>
          </cell>
          <cell r="H181" t="str">
            <v>Private Company</v>
          </cell>
          <cell r="I181" t="str">
            <v>Supported Housing (635c)</v>
          </cell>
          <cell r="Q181">
            <v>9088.13</v>
          </cell>
          <cell r="R181" t="str">
            <v>People with Learning Disabilities</v>
          </cell>
        </row>
        <row r="182">
          <cell r="A182" t="str">
            <v>C</v>
          </cell>
          <cell r="B182">
            <v>38687</v>
          </cell>
          <cell r="D182">
            <v>37834</v>
          </cell>
          <cell r="F182">
            <v>533</v>
          </cell>
          <cell r="G182" t="str">
            <v>Life Opportunities</v>
          </cell>
          <cell r="H182" t="str">
            <v>Private Company</v>
          </cell>
          <cell r="I182" t="str">
            <v>Supported Housing (635d) </v>
          </cell>
          <cell r="Q182">
            <v>25754.35</v>
          </cell>
          <cell r="R182" t="str">
            <v>People with Learning Disabilities</v>
          </cell>
        </row>
        <row r="183">
          <cell r="A183" t="str">
            <v>C</v>
          </cell>
          <cell r="B183">
            <v>38687</v>
          </cell>
          <cell r="D183">
            <v>37834</v>
          </cell>
          <cell r="F183">
            <v>534</v>
          </cell>
          <cell r="G183" t="str">
            <v>Life Opportunities</v>
          </cell>
          <cell r="H183" t="str">
            <v>Private Company</v>
          </cell>
          <cell r="I183" t="str">
            <v>Supported Housing (New Lane)</v>
          </cell>
          <cell r="Q183">
            <v>34553.78</v>
          </cell>
          <cell r="R183" t="str">
            <v>People with Learning Disabilities</v>
          </cell>
        </row>
        <row r="184">
          <cell r="A184" t="str">
            <v>C</v>
          </cell>
          <cell r="B184">
            <v>38687</v>
          </cell>
          <cell r="D184">
            <v>37834</v>
          </cell>
          <cell r="F184">
            <v>652</v>
          </cell>
          <cell r="G184" t="str">
            <v>Life Opportunities</v>
          </cell>
          <cell r="H184" t="str">
            <v>Private Company</v>
          </cell>
          <cell r="I184" t="str">
            <v>Warwick Avenue</v>
          </cell>
          <cell r="Q184">
            <v>54655.71</v>
          </cell>
          <cell r="R184" t="str">
            <v>People with Learning Disabilities</v>
          </cell>
        </row>
        <row r="185">
          <cell r="A185" t="str">
            <v>C</v>
          </cell>
          <cell r="B185">
            <v>38687</v>
          </cell>
          <cell r="D185">
            <v>37834</v>
          </cell>
          <cell r="F185">
            <v>653</v>
          </cell>
          <cell r="G185" t="str">
            <v>Life Opportunities</v>
          </cell>
          <cell r="H185" t="str">
            <v>Private Company</v>
          </cell>
          <cell r="I185" t="str">
            <v>Westbrook Road</v>
          </cell>
          <cell r="Q185">
            <v>36437.1</v>
          </cell>
          <cell r="R185" t="str">
            <v>People with Learning Disabilities</v>
          </cell>
        </row>
        <row r="186">
          <cell r="A186" t="str">
            <v>C</v>
          </cell>
          <cell r="B186">
            <v>38687</v>
          </cell>
          <cell r="D186">
            <v>37865</v>
          </cell>
          <cell r="F186">
            <v>214</v>
          </cell>
          <cell r="G186" t="str">
            <v>Home Focus Ltd</v>
          </cell>
          <cell r="H186" t="str">
            <v>Private Company</v>
          </cell>
          <cell r="I186" t="str">
            <v>Home Focus </v>
          </cell>
          <cell r="Q186">
            <v>531184.53</v>
          </cell>
          <cell r="R186" t="str">
            <v>People with Learning Disabilities</v>
          </cell>
        </row>
        <row r="187">
          <cell r="A187" t="str">
            <v>C</v>
          </cell>
          <cell r="B187">
            <v>38687</v>
          </cell>
          <cell r="D187">
            <v>37865</v>
          </cell>
          <cell r="F187">
            <v>540</v>
          </cell>
          <cell r="G187" t="str">
            <v>Pathos Ltd</v>
          </cell>
          <cell r="H187" t="str">
            <v>Private Company</v>
          </cell>
          <cell r="I187" t="str">
            <v>52 Wellington Road</v>
          </cell>
          <cell r="Q187">
            <v>43903.96</v>
          </cell>
          <cell r="R187" t="str">
            <v>People with Learning Disabilities</v>
          </cell>
        </row>
        <row r="188">
          <cell r="A188" t="str">
            <v>C</v>
          </cell>
          <cell r="B188">
            <v>38687</v>
          </cell>
          <cell r="D188">
            <v>37865</v>
          </cell>
          <cell r="F188">
            <v>213</v>
          </cell>
          <cell r="G188" t="str">
            <v>Pathos Ltd</v>
          </cell>
          <cell r="H188" t="str">
            <v>Private Company</v>
          </cell>
          <cell r="I188" t="str">
            <v>Monica Court </v>
          </cell>
          <cell r="Q188">
            <v>91091.32</v>
          </cell>
          <cell r="R188" t="str">
            <v>People with Learning Disabilities</v>
          </cell>
        </row>
        <row r="189">
          <cell r="A189" t="str">
            <v>C</v>
          </cell>
          <cell r="B189">
            <v>38687</v>
          </cell>
          <cell r="D189">
            <v>37865</v>
          </cell>
          <cell r="F189">
            <v>647</v>
          </cell>
          <cell r="G189" t="str">
            <v>Watson Group</v>
          </cell>
          <cell r="H189" t="str">
            <v>Private Company</v>
          </cell>
          <cell r="I189" t="str">
            <v>Watson Group Support (Priory Grove) </v>
          </cell>
          <cell r="Q189">
            <v>109311.29</v>
          </cell>
          <cell r="R189" t="str">
            <v>People with Learning Disabilities</v>
          </cell>
        </row>
        <row r="190">
          <cell r="A190" t="str">
            <v>C</v>
          </cell>
          <cell r="B190">
            <v>38687</v>
          </cell>
          <cell r="D190">
            <v>37865</v>
          </cell>
          <cell r="F190">
            <v>64</v>
          </cell>
          <cell r="G190" t="str">
            <v>Watson Group</v>
          </cell>
          <cell r="H190" t="str">
            <v>Private Company</v>
          </cell>
          <cell r="I190" t="str">
            <v>Watson Group Support (Swinton Hall)</v>
          </cell>
          <cell r="Q190">
            <v>22022.16</v>
          </cell>
          <cell r="R190" t="str">
            <v>People with Learning Disabilities</v>
          </cell>
        </row>
        <row r="191">
          <cell r="A191" t="str">
            <v>C</v>
          </cell>
          <cell r="B191">
            <v>38687</v>
          </cell>
          <cell r="D191">
            <v>37865</v>
          </cell>
          <cell r="F191">
            <v>539</v>
          </cell>
          <cell r="G191" t="str">
            <v>Watson Group</v>
          </cell>
          <cell r="H191" t="str">
            <v>Private Company</v>
          </cell>
          <cell r="I191" t="str">
            <v>Watson Group Support (Sydney)</v>
          </cell>
          <cell r="Q191">
            <v>17353.63</v>
          </cell>
          <cell r="R191" t="str">
            <v>People with Learning Disabilities</v>
          </cell>
        </row>
        <row r="192">
          <cell r="A192" t="str">
            <v>A</v>
          </cell>
          <cell r="B192">
            <v>38718</v>
          </cell>
          <cell r="D192">
            <v>38626</v>
          </cell>
          <cell r="F192">
            <v>66</v>
          </cell>
          <cell r="G192" t="str">
            <v>Irwell Valley</v>
          </cell>
          <cell r="H192" t="str">
            <v>RSL</v>
          </cell>
          <cell r="I192" t="str">
            <v>Peterloo Court</v>
          </cell>
          <cell r="Q192">
            <v>29324.03</v>
          </cell>
          <cell r="R192" t="str">
            <v>Older people with support needs</v>
          </cell>
        </row>
        <row r="193">
          <cell r="A193" t="str">
            <v>A</v>
          </cell>
          <cell r="B193">
            <v>38718</v>
          </cell>
          <cell r="D193">
            <v>38626</v>
          </cell>
          <cell r="F193">
            <v>445</v>
          </cell>
          <cell r="G193" t="str">
            <v>Irwell Valley</v>
          </cell>
          <cell r="H193" t="str">
            <v>RSL</v>
          </cell>
          <cell r="I193" t="str">
            <v>Rock Bank </v>
          </cell>
          <cell r="Q193">
            <v>1236.16</v>
          </cell>
          <cell r="R193" t="str">
            <v>Older people with support needs</v>
          </cell>
        </row>
        <row r="194">
          <cell r="A194" t="str">
            <v>A</v>
          </cell>
          <cell r="B194">
            <v>38718</v>
          </cell>
          <cell r="D194">
            <v>38626</v>
          </cell>
          <cell r="F194">
            <v>68</v>
          </cell>
          <cell r="G194" t="str">
            <v>Irwell Valley</v>
          </cell>
          <cell r="H194" t="str">
            <v>RSL</v>
          </cell>
          <cell r="I194" t="str">
            <v>Roman Court</v>
          </cell>
          <cell r="Q194">
            <v>23031.98</v>
          </cell>
          <cell r="R194" t="str">
            <v>Older people with support needs</v>
          </cell>
        </row>
        <row r="195">
          <cell r="A195" t="str">
            <v>A</v>
          </cell>
          <cell r="B195">
            <v>38718</v>
          </cell>
          <cell r="D195">
            <v>38626</v>
          </cell>
          <cell r="F195">
            <v>560</v>
          </cell>
          <cell r="G195" t="str">
            <v>Irwell Valley</v>
          </cell>
          <cell r="H195" t="str">
            <v>RSL</v>
          </cell>
          <cell r="I195" t="str">
            <v>Rydal House Cat One (Sandwich St)</v>
          </cell>
          <cell r="Q195">
            <v>5889.13</v>
          </cell>
          <cell r="R195" t="str">
            <v>Older people with support needs</v>
          </cell>
        </row>
        <row r="196">
          <cell r="A196" t="str">
            <v>A</v>
          </cell>
          <cell r="B196">
            <v>38718</v>
          </cell>
          <cell r="D196">
            <v>38626</v>
          </cell>
          <cell r="F196">
            <v>29</v>
          </cell>
          <cell r="G196" t="str">
            <v>Irwell Valley</v>
          </cell>
          <cell r="H196" t="str">
            <v>RSL</v>
          </cell>
          <cell r="I196" t="str">
            <v>Rydal House Cat Two</v>
          </cell>
          <cell r="Q196">
            <v>16912.07</v>
          </cell>
          <cell r="R196" t="str">
            <v>Older people with support needs</v>
          </cell>
        </row>
        <row r="197">
          <cell r="A197" t="str">
            <v>B</v>
          </cell>
          <cell r="B197">
            <v>38718</v>
          </cell>
          <cell r="D197">
            <v>38534</v>
          </cell>
          <cell r="F197">
            <v>441</v>
          </cell>
          <cell r="G197" t="str">
            <v>Housing 21</v>
          </cell>
          <cell r="H197" t="str">
            <v>RSL</v>
          </cell>
          <cell r="I197" t="str">
            <v>Crandon Court</v>
          </cell>
          <cell r="Q197">
            <v>4788.68</v>
          </cell>
          <cell r="R197" t="str">
            <v>Older people with support needs</v>
          </cell>
        </row>
        <row r="198">
          <cell r="A198" t="str">
            <v>B</v>
          </cell>
          <cell r="B198">
            <v>38718</v>
          </cell>
          <cell r="D198">
            <v>38534</v>
          </cell>
          <cell r="F198">
            <v>364</v>
          </cell>
          <cell r="G198" t="str">
            <v>Housing 21</v>
          </cell>
          <cell r="H198" t="str">
            <v>RSL</v>
          </cell>
          <cell r="I198" t="str">
            <v>Edward Onyon Court</v>
          </cell>
          <cell r="Q198">
            <v>7404.36</v>
          </cell>
          <cell r="R198" t="str">
            <v>Older people with support needs</v>
          </cell>
        </row>
        <row r="199">
          <cell r="A199" t="str">
            <v>B</v>
          </cell>
          <cell r="B199">
            <v>38718</v>
          </cell>
          <cell r="D199">
            <v>38534</v>
          </cell>
          <cell r="F199">
            <v>442</v>
          </cell>
          <cell r="G199" t="str">
            <v>Housing 21</v>
          </cell>
          <cell r="H199" t="str">
            <v>RSL</v>
          </cell>
          <cell r="I199" t="str">
            <v>Swinton Court</v>
          </cell>
          <cell r="Q199">
            <v>4539.25</v>
          </cell>
          <cell r="R199" t="str">
            <v>Older people with support needs</v>
          </cell>
        </row>
        <row r="200">
          <cell r="A200" t="str">
            <v>B</v>
          </cell>
          <cell r="B200">
            <v>38718</v>
          </cell>
          <cell r="D200">
            <v>38626</v>
          </cell>
          <cell r="F200">
            <v>92</v>
          </cell>
          <cell r="G200" t="str">
            <v>Manchester and District H.A.</v>
          </cell>
          <cell r="H200" t="str">
            <v>RSL</v>
          </cell>
          <cell r="I200" t="str">
            <v>Lancaster Lodge </v>
          </cell>
          <cell r="Q200">
            <v>18999.74</v>
          </cell>
          <cell r="R200" t="str">
            <v>Older people with support needs</v>
          </cell>
        </row>
        <row r="201">
          <cell r="A201" t="str">
            <v>B</v>
          </cell>
          <cell r="B201">
            <v>38718</v>
          </cell>
          <cell r="D201">
            <v>38626</v>
          </cell>
          <cell r="F201">
            <v>371</v>
          </cell>
          <cell r="G201" t="str">
            <v>Manchester and District H.A.</v>
          </cell>
          <cell r="H201" t="str">
            <v>RSL</v>
          </cell>
          <cell r="I201" t="str">
            <v>Monarch Close (4) </v>
          </cell>
          <cell r="Q201">
            <v>49.89</v>
          </cell>
          <cell r="R201" t="str">
            <v>People with a Physical or Sensory Disability</v>
          </cell>
        </row>
        <row r="202">
          <cell r="A202" t="str">
            <v>B</v>
          </cell>
          <cell r="B202">
            <v>38718</v>
          </cell>
          <cell r="D202">
            <v>38626</v>
          </cell>
          <cell r="F202">
            <v>370</v>
          </cell>
          <cell r="G202" t="str">
            <v>Manchester and District H.A.</v>
          </cell>
          <cell r="H202" t="str">
            <v>RSL</v>
          </cell>
          <cell r="I202" t="str">
            <v>Otterburn House</v>
          </cell>
          <cell r="Q202">
            <v>11552.42</v>
          </cell>
          <cell r="R202" t="str">
            <v>Older people with support needs</v>
          </cell>
        </row>
        <row r="203">
          <cell r="A203" t="str">
            <v>B</v>
          </cell>
          <cell r="B203">
            <v>38718</v>
          </cell>
          <cell r="D203">
            <v>38626</v>
          </cell>
          <cell r="F203">
            <v>597</v>
          </cell>
          <cell r="G203" t="str">
            <v>Manchester Methodist Housing Association</v>
          </cell>
          <cell r="H203" t="str">
            <v>RSL</v>
          </cell>
          <cell r="I203" t="str">
            <v>CareLine </v>
          </cell>
          <cell r="Q203">
            <v>13706.16</v>
          </cell>
          <cell r="R203" t="str">
            <v>Older people with support needs</v>
          </cell>
        </row>
        <row r="204">
          <cell r="A204" t="str">
            <v>B</v>
          </cell>
          <cell r="B204">
            <v>38718</v>
          </cell>
          <cell r="D204">
            <v>38626</v>
          </cell>
          <cell r="F204">
            <v>28</v>
          </cell>
          <cell r="G204" t="str">
            <v>Manchester Methodist Housing Association</v>
          </cell>
          <cell r="H204" t="str">
            <v>RSL</v>
          </cell>
          <cell r="I204" t="str">
            <v>John Atkinson Ct</v>
          </cell>
          <cell r="Q204">
            <v>8137.83</v>
          </cell>
          <cell r="R204" t="str">
            <v>Older people with support needs</v>
          </cell>
        </row>
        <row r="205">
          <cell r="A205" t="str">
            <v>B</v>
          </cell>
          <cell r="B205">
            <v>38718</v>
          </cell>
          <cell r="D205">
            <v>38626</v>
          </cell>
          <cell r="F205">
            <v>22</v>
          </cell>
          <cell r="G205" t="str">
            <v>Manchester Methodist Housing Association</v>
          </cell>
          <cell r="H205" t="str">
            <v>RSL</v>
          </cell>
          <cell r="I205" t="str">
            <v>Renaissance Project 17 Buckingham</v>
          </cell>
          <cell r="Q205">
            <v>5144.02</v>
          </cell>
          <cell r="R205" t="str">
            <v>People with HIV / AIDS</v>
          </cell>
        </row>
        <row r="206">
          <cell r="A206" t="str">
            <v>B</v>
          </cell>
          <cell r="B206">
            <v>38718</v>
          </cell>
          <cell r="D206">
            <v>38626</v>
          </cell>
          <cell r="F206">
            <v>561</v>
          </cell>
          <cell r="G206" t="str">
            <v>Manchester Methodist Housing Association</v>
          </cell>
          <cell r="H206" t="str">
            <v>RSL</v>
          </cell>
          <cell r="I206" t="str">
            <v>Renaissance Project 196 Trafford</v>
          </cell>
          <cell r="Q206">
            <v>5196.13</v>
          </cell>
          <cell r="R206" t="str">
            <v>People with HIV / AIDS</v>
          </cell>
        </row>
        <row r="207">
          <cell r="A207" t="str">
            <v>B</v>
          </cell>
          <cell r="B207">
            <v>38718</v>
          </cell>
          <cell r="D207">
            <v>38626</v>
          </cell>
          <cell r="F207">
            <v>562</v>
          </cell>
          <cell r="G207" t="str">
            <v>Manchester Methodist Housing Association</v>
          </cell>
          <cell r="H207" t="str">
            <v>RSL</v>
          </cell>
          <cell r="I207" t="str">
            <v>Renaissance Project 26 Colman</v>
          </cell>
          <cell r="Q207">
            <v>5144.02</v>
          </cell>
          <cell r="R207" t="str">
            <v>People with HIV / AIDS</v>
          </cell>
        </row>
        <row r="208">
          <cell r="A208" t="str">
            <v>B</v>
          </cell>
          <cell r="B208">
            <v>38718</v>
          </cell>
          <cell r="D208">
            <v>38626</v>
          </cell>
          <cell r="F208">
            <v>563</v>
          </cell>
          <cell r="G208" t="str">
            <v>Manchester Methodist Housing Association</v>
          </cell>
          <cell r="H208" t="str">
            <v>RSL</v>
          </cell>
          <cell r="I208" t="str">
            <v>Renaissance Project St Heliers</v>
          </cell>
          <cell r="Q208">
            <v>5175.75</v>
          </cell>
          <cell r="R208" t="str">
            <v>People with HIV / AIDS</v>
          </cell>
        </row>
        <row r="209">
          <cell r="A209" t="str">
            <v>B</v>
          </cell>
          <cell r="B209">
            <v>38718</v>
          </cell>
          <cell r="D209">
            <v>38626</v>
          </cell>
          <cell r="F209">
            <v>564</v>
          </cell>
          <cell r="G209" t="str">
            <v>Manchester Methodist Housing Association</v>
          </cell>
          <cell r="H209" t="str">
            <v>RSL</v>
          </cell>
          <cell r="I209" t="str">
            <v>Renaissance Project 4 Knutsford</v>
          </cell>
          <cell r="Q209">
            <v>5144.02</v>
          </cell>
          <cell r="R209" t="str">
            <v>People with HIV / AIDS</v>
          </cell>
        </row>
        <row r="210">
          <cell r="A210" t="str">
            <v>B</v>
          </cell>
          <cell r="B210">
            <v>38718</v>
          </cell>
          <cell r="D210">
            <v>38626</v>
          </cell>
          <cell r="F210">
            <v>661</v>
          </cell>
          <cell r="G210" t="str">
            <v>Manchester Methodist Housing Association</v>
          </cell>
          <cell r="H210" t="str">
            <v>RSL</v>
          </cell>
          <cell r="I210" t="str">
            <v>Renaissance Project 93a Lower Seedley (565) </v>
          </cell>
          <cell r="Q210">
            <v>2260.64</v>
          </cell>
          <cell r="R210" t="str">
            <v>People with HIV / AIDS</v>
          </cell>
        </row>
        <row r="211">
          <cell r="A211" t="str">
            <v>C</v>
          </cell>
          <cell r="B211">
            <v>38718</v>
          </cell>
          <cell r="D211">
            <v>38534</v>
          </cell>
          <cell r="F211">
            <v>354</v>
          </cell>
          <cell r="G211" t="str">
            <v>Collingwood HA</v>
          </cell>
          <cell r="H211" t="str">
            <v>RSL</v>
          </cell>
          <cell r="I211" t="str">
            <v>Collingwood Sheltered Housing Service Parrs Court</v>
          </cell>
          <cell r="Q211">
            <v>6937.11</v>
          </cell>
          <cell r="R211" t="str">
            <v>Older people with support needs</v>
          </cell>
        </row>
        <row r="212">
          <cell r="A212" t="str">
            <v>C</v>
          </cell>
          <cell r="B212">
            <v>38718</v>
          </cell>
          <cell r="D212">
            <v>38534</v>
          </cell>
          <cell r="F212">
            <v>430</v>
          </cell>
          <cell r="G212" t="str">
            <v>Collingwood HA</v>
          </cell>
          <cell r="H212" t="str">
            <v>RSL</v>
          </cell>
          <cell r="I212" t="str">
            <v>Collingwood Sheltered Housing Service St Pauls</v>
          </cell>
          <cell r="Q212">
            <v>3943.7</v>
          </cell>
          <cell r="R212" t="str">
            <v>Older people with support needs</v>
          </cell>
        </row>
        <row r="213">
          <cell r="A213" t="str">
            <v>C</v>
          </cell>
          <cell r="B213">
            <v>38718</v>
          </cell>
          <cell r="D213">
            <v>38534</v>
          </cell>
          <cell r="F213">
            <v>24</v>
          </cell>
          <cell r="G213" t="str">
            <v>English Churches Housing Group</v>
          </cell>
          <cell r="H213" t="str">
            <v>RSL</v>
          </cell>
          <cell r="I213" t="str">
            <v>Pennine Court</v>
          </cell>
          <cell r="Q213">
            <v>14685.35</v>
          </cell>
          <cell r="R213" t="str">
            <v>Older people with support needs</v>
          </cell>
        </row>
        <row r="214">
          <cell r="A214" t="str">
            <v>C</v>
          </cell>
          <cell r="B214">
            <v>38718</v>
          </cell>
          <cell r="D214">
            <v>38534</v>
          </cell>
          <cell r="F214">
            <v>98</v>
          </cell>
          <cell r="G214" t="str">
            <v>Hanover Housing Association</v>
          </cell>
          <cell r="H214" t="str">
            <v>RSL</v>
          </cell>
          <cell r="I214" t="str">
            <v>Hanover Court</v>
          </cell>
          <cell r="Q214">
            <v>4286.98</v>
          </cell>
          <cell r="R214" t="str">
            <v>Older people with support needs</v>
          </cell>
        </row>
        <row r="215">
          <cell r="A215" t="str">
            <v>C</v>
          </cell>
          <cell r="B215">
            <v>38718</v>
          </cell>
          <cell r="D215">
            <v>38534</v>
          </cell>
          <cell r="F215">
            <v>108</v>
          </cell>
          <cell r="G215" t="str">
            <v>Humphrey Booth</v>
          </cell>
          <cell r="H215" t="str">
            <v>RSL</v>
          </cell>
          <cell r="I215" t="str">
            <v>Humphrey Booth</v>
          </cell>
          <cell r="Q215">
            <v>102693.22</v>
          </cell>
          <cell r="R215" t="str">
            <v>Older people with support needs</v>
          </cell>
        </row>
        <row r="216">
          <cell r="A216" t="str">
            <v>A</v>
          </cell>
          <cell r="B216">
            <v>38749</v>
          </cell>
          <cell r="D216">
            <v>38626</v>
          </cell>
          <cell r="F216">
            <v>110</v>
          </cell>
          <cell r="G216" t="str">
            <v>Mosscare Housing Ltd</v>
          </cell>
          <cell r="H216" t="str">
            <v>RSL</v>
          </cell>
          <cell r="I216" t="str">
            <v>St Ambrose gardens</v>
          </cell>
          <cell r="Q216">
            <v>1802.81</v>
          </cell>
          <cell r="R216" t="str">
            <v>Older people with support needs</v>
          </cell>
        </row>
        <row r="217">
          <cell r="A217" t="str">
            <v>A</v>
          </cell>
          <cell r="B217">
            <v>38749</v>
          </cell>
          <cell r="D217">
            <v>38626</v>
          </cell>
          <cell r="F217">
            <v>530</v>
          </cell>
          <cell r="G217" t="str">
            <v>Mosscare Housing Ltd</v>
          </cell>
          <cell r="H217" t="str">
            <v>RSL</v>
          </cell>
          <cell r="I217" t="str">
            <v>St Ambrose gardens (Flat 21)</v>
          </cell>
          <cell r="Q217">
            <v>78.29</v>
          </cell>
          <cell r="R217" t="str">
            <v>People with a Physical or Sensory Disability</v>
          </cell>
        </row>
        <row r="218">
          <cell r="A218" t="str">
            <v>A</v>
          </cell>
          <cell r="B218">
            <v>38749</v>
          </cell>
          <cell r="D218">
            <v>38718</v>
          </cell>
          <cell r="F218">
            <v>353</v>
          </cell>
          <cell r="G218" t="str">
            <v>Space</v>
          </cell>
          <cell r="H218" t="str">
            <v>RSL</v>
          </cell>
          <cell r="I218" t="str">
            <v>Sheltered Housing (Hawkshaw) </v>
          </cell>
          <cell r="Q218">
            <v>18128.84</v>
          </cell>
          <cell r="R218" t="str">
            <v>Older people with support needs</v>
          </cell>
        </row>
        <row r="219">
          <cell r="A219" t="str">
            <v>A</v>
          </cell>
          <cell r="B219">
            <v>38749</v>
          </cell>
          <cell r="D219">
            <v>38718</v>
          </cell>
          <cell r="F219">
            <v>412</v>
          </cell>
          <cell r="G219" t="str">
            <v>Space</v>
          </cell>
          <cell r="H219" t="str">
            <v>RSL</v>
          </cell>
          <cell r="I219" t="str">
            <v>Sheltered Housing (Openshaw) </v>
          </cell>
          <cell r="Q219">
            <v>14409.62</v>
          </cell>
          <cell r="R219" t="str">
            <v>Older people with support needs</v>
          </cell>
        </row>
        <row r="220">
          <cell r="A220" t="str">
            <v>A</v>
          </cell>
          <cell r="B220">
            <v>38749</v>
          </cell>
          <cell r="D220">
            <v>38718</v>
          </cell>
          <cell r="F220">
            <v>582</v>
          </cell>
          <cell r="G220" t="str">
            <v>Space</v>
          </cell>
          <cell r="H220" t="str">
            <v>RSL</v>
          </cell>
          <cell r="I220" t="str">
            <v>Sheltered Housing (Ramsden Fold) </v>
          </cell>
          <cell r="Q220">
            <v>17411.54</v>
          </cell>
          <cell r="R220" t="str">
            <v>Older people with support needs</v>
          </cell>
        </row>
        <row r="221">
          <cell r="A221" t="str">
            <v>A</v>
          </cell>
          <cell r="B221">
            <v>38749</v>
          </cell>
          <cell r="D221">
            <v>38718</v>
          </cell>
          <cell r="F221">
            <v>583</v>
          </cell>
          <cell r="G221" t="str">
            <v>Space</v>
          </cell>
          <cell r="H221" t="str">
            <v>RSL</v>
          </cell>
          <cell r="I221" t="str">
            <v>Sheltered Housing (Stanyard) </v>
          </cell>
          <cell r="Q221">
            <v>9941.62</v>
          </cell>
          <cell r="R221" t="str">
            <v>Older people with support needs</v>
          </cell>
        </row>
        <row r="222">
          <cell r="A222" t="str">
            <v>B</v>
          </cell>
          <cell r="B222">
            <v>38749</v>
          </cell>
          <cell r="D222">
            <v>38626</v>
          </cell>
          <cell r="F222">
            <v>436</v>
          </cell>
          <cell r="G222" t="str">
            <v>Northern Counties Housing Association</v>
          </cell>
          <cell r="H222" t="str">
            <v>RSL</v>
          </cell>
          <cell r="I222" t="str">
            <v>Adelphi Court </v>
          </cell>
          <cell r="Q222">
            <v>191.52</v>
          </cell>
          <cell r="R222" t="str">
            <v>Older people with support needs</v>
          </cell>
        </row>
        <row r="223">
          <cell r="A223" t="str">
            <v>B</v>
          </cell>
          <cell r="B223">
            <v>38749</v>
          </cell>
          <cell r="D223">
            <v>38626</v>
          </cell>
          <cell r="F223">
            <v>438</v>
          </cell>
          <cell r="G223" t="str">
            <v>Northern Counties Housing Association</v>
          </cell>
          <cell r="H223" t="str">
            <v>RSL</v>
          </cell>
          <cell r="I223" t="str">
            <v>Houseman Court </v>
          </cell>
          <cell r="Q223">
            <v>191.52</v>
          </cell>
          <cell r="R223" t="str">
            <v>Older people with support needs</v>
          </cell>
        </row>
        <row r="224">
          <cell r="A224" t="str">
            <v>B</v>
          </cell>
          <cell r="B224">
            <v>38749</v>
          </cell>
          <cell r="D224">
            <v>38718</v>
          </cell>
          <cell r="F224">
            <v>23</v>
          </cell>
          <cell r="G224" t="str">
            <v>St Vincents</v>
          </cell>
          <cell r="H224" t="str">
            <v>RSL</v>
          </cell>
          <cell r="I224" t="str">
            <v>Swithun Wells Court </v>
          </cell>
          <cell r="Q224">
            <v>21130.39</v>
          </cell>
          <cell r="R224" t="str">
            <v>Older people with support needs</v>
          </cell>
        </row>
        <row r="225">
          <cell r="A225" t="str">
            <v>C</v>
          </cell>
          <cell r="B225">
            <v>38749</v>
          </cell>
          <cell r="D225">
            <v>38626</v>
          </cell>
          <cell r="F225">
            <v>8</v>
          </cell>
          <cell r="G225" t="str">
            <v>Portico</v>
          </cell>
          <cell r="H225" t="str">
            <v>RSL</v>
          </cell>
          <cell r="I225" t="str">
            <v>Malimson Bourne</v>
          </cell>
          <cell r="Q225">
            <v>26979.89</v>
          </cell>
          <cell r="R225" t="str">
            <v>Older people with support needs</v>
          </cell>
        </row>
        <row r="226">
          <cell r="A226" t="str">
            <v>C</v>
          </cell>
          <cell r="B226">
            <v>38749</v>
          </cell>
          <cell r="D226">
            <v>38626</v>
          </cell>
          <cell r="F226">
            <v>405</v>
          </cell>
          <cell r="G226" t="str">
            <v>Portico</v>
          </cell>
          <cell r="H226" t="str">
            <v>RSL</v>
          </cell>
          <cell r="I226" t="str">
            <v>Portico Sheltered (Care on Call Only) </v>
          </cell>
          <cell r="Q226">
            <v>21912.76</v>
          </cell>
          <cell r="R226" t="str">
            <v>Older people with support needs</v>
          </cell>
        </row>
        <row r="227">
          <cell r="A227" t="str">
            <v>C</v>
          </cell>
          <cell r="B227">
            <v>38749</v>
          </cell>
          <cell r="D227">
            <v>38626</v>
          </cell>
          <cell r="F227">
            <v>16</v>
          </cell>
          <cell r="G227" t="str">
            <v>Portico</v>
          </cell>
          <cell r="H227" t="str">
            <v>RSL</v>
          </cell>
          <cell r="I227" t="str">
            <v>The Priory</v>
          </cell>
          <cell r="Q227">
            <v>18189.1</v>
          </cell>
          <cell r="R227" t="str">
            <v>Older people with support needs</v>
          </cell>
        </row>
        <row r="228">
          <cell r="A228" t="str">
            <v>J</v>
          </cell>
          <cell r="B228">
            <v>38749</v>
          </cell>
          <cell r="D228">
            <v>38718</v>
          </cell>
          <cell r="F228">
            <v>610</v>
          </cell>
          <cell r="G228" t="str">
            <v>City of Salford Adult Services C3</v>
          </cell>
          <cell r="H228" t="str">
            <v>Local Authority - Social Services Dept</v>
          </cell>
          <cell r="I228" t="str">
            <v>Extra Care Astley Court </v>
          </cell>
          <cell r="Q228">
            <v>90128.05</v>
          </cell>
          <cell r="R228" t="str">
            <v>Older people with support needs</v>
          </cell>
        </row>
        <row r="229">
          <cell r="A229" t="str">
            <v>J</v>
          </cell>
          <cell r="B229">
            <v>38749</v>
          </cell>
          <cell r="D229">
            <v>38718</v>
          </cell>
          <cell r="F229">
            <v>342</v>
          </cell>
          <cell r="G229" t="str">
            <v>City of Salford Adult Services C3</v>
          </cell>
          <cell r="H229" t="str">
            <v>Local Authority - Social Services Dept</v>
          </cell>
          <cell r="I229" t="str">
            <v>Extra Care Monica Court </v>
          </cell>
          <cell r="Q229">
            <v>137525.97</v>
          </cell>
          <cell r="R229" t="str">
            <v>Older people with support needs</v>
          </cell>
        </row>
        <row r="230">
          <cell r="A230" t="str">
            <v>J</v>
          </cell>
          <cell r="B230">
            <v>38749</v>
          </cell>
          <cell r="D230">
            <v>38718</v>
          </cell>
          <cell r="F230">
            <v>424</v>
          </cell>
          <cell r="G230" t="str">
            <v>City of Salford Adult Services C3</v>
          </cell>
          <cell r="H230" t="str">
            <v>Local Authority - Social Services Dept</v>
          </cell>
          <cell r="I230" t="str">
            <v>Extra Care Mount Carmel Ct </v>
          </cell>
          <cell r="Q230">
            <v>97249.64</v>
          </cell>
          <cell r="R230" t="str">
            <v>Older people with support needs</v>
          </cell>
        </row>
        <row r="231">
          <cell r="A231" t="str">
            <v>J</v>
          </cell>
          <cell r="B231">
            <v>38749</v>
          </cell>
          <cell r="D231">
            <v>38718</v>
          </cell>
          <cell r="F231">
            <v>605</v>
          </cell>
          <cell r="G231" t="str">
            <v>City of Salford Adult Services C3</v>
          </cell>
          <cell r="H231" t="str">
            <v>Local Authority - Social Services Dept</v>
          </cell>
          <cell r="I231" t="str">
            <v>Extra Care Ninian Gardens </v>
          </cell>
          <cell r="Q231">
            <v>97309.53</v>
          </cell>
          <cell r="R231" t="str">
            <v>Older people with support needs</v>
          </cell>
        </row>
        <row r="232">
          <cell r="A232" t="str">
            <v>C/B</v>
          </cell>
          <cell r="B232">
            <v>38777</v>
          </cell>
          <cell r="D232">
            <v>38718</v>
          </cell>
          <cell r="F232">
            <v>625</v>
          </cell>
          <cell r="G232" t="str">
            <v>New Prospect Housing Ltd</v>
          </cell>
          <cell r="H232" t="str">
            <v>Local Authority - Housing Dept</v>
          </cell>
          <cell r="I232" t="str">
            <v>Alexander Gardens (Cat Two)</v>
          </cell>
          <cell r="Q232">
            <v>19009.92</v>
          </cell>
          <cell r="R232" t="str">
            <v>Older people with support needs</v>
          </cell>
        </row>
        <row r="233">
          <cell r="A233" t="str">
            <v>C/B</v>
          </cell>
          <cell r="B233">
            <v>38777</v>
          </cell>
          <cell r="D233">
            <v>38718</v>
          </cell>
          <cell r="F233">
            <v>628</v>
          </cell>
          <cell r="G233" t="str">
            <v>New Prospect Housing Ltd</v>
          </cell>
          <cell r="H233" t="str">
            <v>Local Authority - Housing Dept</v>
          </cell>
          <cell r="I233" t="str">
            <v>Broomedge (Cat Two)</v>
          </cell>
          <cell r="Q233">
            <v>13742.48</v>
          </cell>
          <cell r="R233" t="str">
            <v>Older people with support needs</v>
          </cell>
        </row>
        <row r="234">
          <cell r="A234" t="str">
            <v>C/B</v>
          </cell>
          <cell r="B234">
            <v>38777</v>
          </cell>
          <cell r="D234">
            <v>38718</v>
          </cell>
          <cell r="F234">
            <v>614</v>
          </cell>
          <cell r="G234" t="str">
            <v>New Prospect Housing Ltd</v>
          </cell>
          <cell r="H234" t="str">
            <v>Local Authority - Housing Dept</v>
          </cell>
          <cell r="I234" t="str">
            <v>Care on Call - Birchfold</v>
          </cell>
          <cell r="Q234">
            <v>2982.65</v>
          </cell>
          <cell r="R234" t="str">
            <v>Older people with support needs</v>
          </cell>
        </row>
        <row r="235">
          <cell r="A235" t="str">
            <v>C/B</v>
          </cell>
          <cell r="B235">
            <v>38777</v>
          </cell>
          <cell r="D235">
            <v>38718</v>
          </cell>
          <cell r="F235">
            <v>615</v>
          </cell>
          <cell r="G235" t="str">
            <v>New Prospect Housing Ltd</v>
          </cell>
          <cell r="H235" t="str">
            <v>Local Authority - Housing Dept</v>
          </cell>
          <cell r="I235" t="str">
            <v>Care On Call - Brynheys </v>
          </cell>
          <cell r="Q235">
            <v>4175.66</v>
          </cell>
          <cell r="R235" t="str">
            <v>Older people with support needs</v>
          </cell>
        </row>
        <row r="236">
          <cell r="A236" t="str">
            <v>C/B</v>
          </cell>
          <cell r="B236">
            <v>38777</v>
          </cell>
          <cell r="D236">
            <v>38718</v>
          </cell>
          <cell r="F236">
            <v>635</v>
          </cell>
          <cell r="G236" t="str">
            <v>New Prospect Housing Ltd</v>
          </cell>
          <cell r="H236" t="str">
            <v>Local Authority - Housing Dept</v>
          </cell>
          <cell r="I236" t="str">
            <v>Care on Call - Intensive Warden Support</v>
          </cell>
          <cell r="Q236">
            <v>2917.22</v>
          </cell>
          <cell r="R236" t="str">
            <v>Older people with support needs</v>
          </cell>
        </row>
        <row r="237">
          <cell r="A237" t="str">
            <v>C/B</v>
          </cell>
          <cell r="B237">
            <v>38777</v>
          </cell>
          <cell r="D237">
            <v>38718</v>
          </cell>
          <cell r="F237">
            <v>636</v>
          </cell>
          <cell r="G237" t="str">
            <v>New Prospect Housing Ltd</v>
          </cell>
          <cell r="H237" t="str">
            <v>Local Authority - Housing Dept</v>
          </cell>
          <cell r="I237" t="str">
            <v>Care On Call - Moorfield</v>
          </cell>
          <cell r="Q237">
            <v>4772.16</v>
          </cell>
          <cell r="R237" t="str">
            <v>Older people with support needs</v>
          </cell>
        </row>
        <row r="238">
          <cell r="A238" t="str">
            <v>C/B</v>
          </cell>
          <cell r="B238">
            <v>38777</v>
          </cell>
          <cell r="D238">
            <v>38718</v>
          </cell>
          <cell r="F238">
            <v>538</v>
          </cell>
          <cell r="G238" t="str">
            <v>New Prospect Housing Ltd</v>
          </cell>
          <cell r="H238" t="str">
            <v>Local Authority - Housing Dept</v>
          </cell>
          <cell r="I238" t="str">
            <v>Care On Call - Non-Visiting</v>
          </cell>
          <cell r="Q238">
            <v>35337.51</v>
          </cell>
          <cell r="R238" t="str">
            <v>Older people with support needs</v>
          </cell>
        </row>
        <row r="239">
          <cell r="A239" t="str">
            <v>C/B</v>
          </cell>
          <cell r="B239">
            <v>38777</v>
          </cell>
          <cell r="D239">
            <v>38718</v>
          </cell>
          <cell r="F239">
            <v>341</v>
          </cell>
          <cell r="G239" t="str">
            <v>New Prospect Housing Ltd</v>
          </cell>
          <cell r="H239" t="str">
            <v>Local Authority - Housing Dept</v>
          </cell>
          <cell r="I239" t="str">
            <v>Care On Call - Visiting </v>
          </cell>
          <cell r="Q239">
            <v>237996.47</v>
          </cell>
          <cell r="R239" t="str">
            <v>Older people with support needs</v>
          </cell>
        </row>
        <row r="240">
          <cell r="A240" t="str">
            <v>C/B</v>
          </cell>
          <cell r="B240">
            <v>38777</v>
          </cell>
          <cell r="D240">
            <v>38718</v>
          </cell>
          <cell r="F240">
            <v>608</v>
          </cell>
          <cell r="G240" t="str">
            <v>New Prospect Housing Ltd</v>
          </cell>
          <cell r="H240" t="str">
            <v>Local Authority - Housing Dept</v>
          </cell>
          <cell r="I240" t="str">
            <v>College Croft (Cat Two)</v>
          </cell>
          <cell r="Q240">
            <v>40608.45</v>
          </cell>
          <cell r="R240" t="str">
            <v>Older people with support needs</v>
          </cell>
        </row>
        <row r="241">
          <cell r="A241" t="str">
            <v>C/B</v>
          </cell>
          <cell r="B241">
            <v>38777</v>
          </cell>
          <cell r="D241">
            <v>38718</v>
          </cell>
          <cell r="F241">
            <v>618</v>
          </cell>
          <cell r="G241" t="str">
            <v>New Prospect Housing Ltd</v>
          </cell>
          <cell r="H241" t="str">
            <v>Local Authority - Housing Dept</v>
          </cell>
          <cell r="I241" t="str">
            <v>Collingburn Court (Cat Two)</v>
          </cell>
          <cell r="Q241">
            <v>14440.22</v>
          </cell>
          <cell r="R241" t="str">
            <v>Older people with support needs</v>
          </cell>
        </row>
        <row r="242">
          <cell r="A242" t="str">
            <v>C/B</v>
          </cell>
          <cell r="B242">
            <v>38777</v>
          </cell>
          <cell r="D242">
            <v>38718</v>
          </cell>
          <cell r="F242">
            <v>609</v>
          </cell>
          <cell r="G242" t="str">
            <v>New Prospect Housing Ltd</v>
          </cell>
          <cell r="H242" t="str">
            <v>Local Authority - Housing Dept</v>
          </cell>
          <cell r="I242" t="str">
            <v>Enfield House (Cat Two)</v>
          </cell>
          <cell r="Q242">
            <v>20653.09</v>
          </cell>
          <cell r="R242" t="str">
            <v>Older people with support needs</v>
          </cell>
        </row>
        <row r="243">
          <cell r="A243" t="str">
            <v>C/B</v>
          </cell>
          <cell r="B243">
            <v>38777</v>
          </cell>
          <cell r="D243">
            <v>38718</v>
          </cell>
          <cell r="F243">
            <v>623</v>
          </cell>
          <cell r="G243" t="str">
            <v>New Prospect Housing Ltd</v>
          </cell>
          <cell r="H243" t="str">
            <v>Local Authority - Housing Dept</v>
          </cell>
          <cell r="I243" t="str">
            <v>Heraldic Court (Cat Two)</v>
          </cell>
          <cell r="Q243">
            <v>9071.67</v>
          </cell>
          <cell r="R243" t="str">
            <v>Older people with support needs</v>
          </cell>
        </row>
        <row r="244">
          <cell r="A244" t="str">
            <v>C/B</v>
          </cell>
          <cell r="B244">
            <v>38777</v>
          </cell>
          <cell r="D244">
            <v>38718</v>
          </cell>
          <cell r="F244">
            <v>600</v>
          </cell>
          <cell r="G244" t="str">
            <v>New Prospect Housing Ltd</v>
          </cell>
          <cell r="H244" t="str">
            <v>Local Authority - Housing Dept</v>
          </cell>
          <cell r="I244" t="str">
            <v>Hulton Avenue (Cat Two)</v>
          </cell>
          <cell r="Q244">
            <v>24108.39</v>
          </cell>
          <cell r="R244" t="str">
            <v>Older people with support needs</v>
          </cell>
        </row>
        <row r="245">
          <cell r="A245" t="str">
            <v>C/B</v>
          </cell>
          <cell r="B245">
            <v>38777</v>
          </cell>
          <cell r="D245">
            <v>38718</v>
          </cell>
          <cell r="F245">
            <v>612</v>
          </cell>
          <cell r="G245" t="str">
            <v>New Prospect Housing Ltd</v>
          </cell>
          <cell r="H245" t="str">
            <v>Local Authority - Housing Dept</v>
          </cell>
          <cell r="I245" t="str">
            <v>Kemball House (Cat Two)</v>
          </cell>
          <cell r="Q245">
            <v>37501.95</v>
          </cell>
          <cell r="R245" t="str">
            <v>Older people with support needs</v>
          </cell>
        </row>
        <row r="246">
          <cell r="A246" t="str">
            <v>C/B</v>
          </cell>
          <cell r="B246">
            <v>38777</v>
          </cell>
          <cell r="D246">
            <v>38718</v>
          </cell>
          <cell r="F246">
            <v>598</v>
          </cell>
          <cell r="G246" t="str">
            <v>New Prospect Housing Ltd</v>
          </cell>
          <cell r="H246" t="str">
            <v>Local Authority - Housing Dept</v>
          </cell>
          <cell r="I246" t="str">
            <v>Lawrence Lowry (Cat Two)</v>
          </cell>
          <cell r="Q246">
            <v>17816.92</v>
          </cell>
          <cell r="R246" t="str">
            <v>Older people with support needs</v>
          </cell>
        </row>
        <row r="247">
          <cell r="A247" t="str">
            <v>C/B</v>
          </cell>
          <cell r="B247">
            <v>38777</v>
          </cell>
          <cell r="D247">
            <v>38718</v>
          </cell>
          <cell r="F247">
            <v>621</v>
          </cell>
          <cell r="G247" t="str">
            <v>New Prospect Housing Ltd</v>
          </cell>
          <cell r="H247" t="str">
            <v>Local Authority - Housing Dept</v>
          </cell>
          <cell r="I247" t="str">
            <v>Lombardy Court (Cat Two)</v>
          </cell>
          <cell r="Q247">
            <v>12673.2</v>
          </cell>
          <cell r="R247" t="str">
            <v>Older people with support needs</v>
          </cell>
        </row>
        <row r="248">
          <cell r="A248" t="str">
            <v>C/B</v>
          </cell>
          <cell r="B248">
            <v>38777</v>
          </cell>
          <cell r="D248">
            <v>38718</v>
          </cell>
          <cell r="F248">
            <v>626</v>
          </cell>
          <cell r="G248" t="str">
            <v>New Prospect Housing Ltd</v>
          </cell>
          <cell r="H248" t="str">
            <v>Local Authority - Housing Dept</v>
          </cell>
          <cell r="I248" t="str">
            <v>Longbow Court (Cat Two)</v>
          </cell>
          <cell r="Q248">
            <v>15554.62</v>
          </cell>
          <cell r="R248" t="str">
            <v>Older people with support needs</v>
          </cell>
        </row>
        <row r="249">
          <cell r="A249" t="str">
            <v>C/B</v>
          </cell>
          <cell r="B249">
            <v>38777</v>
          </cell>
          <cell r="D249">
            <v>38718</v>
          </cell>
          <cell r="F249">
            <v>622</v>
          </cell>
          <cell r="G249" t="str">
            <v>New Prospect Housing Ltd</v>
          </cell>
          <cell r="H249" t="str">
            <v>Local Authority - Housing Dept</v>
          </cell>
          <cell r="I249" t="str">
            <v>Muirhead Court (Cat Two)</v>
          </cell>
          <cell r="Q249">
            <v>22364</v>
          </cell>
          <cell r="R249" t="str">
            <v>Older people with support needs</v>
          </cell>
        </row>
        <row r="250">
          <cell r="A250" t="str">
            <v>C/B</v>
          </cell>
          <cell r="B250">
            <v>38777</v>
          </cell>
          <cell r="D250">
            <v>38718</v>
          </cell>
          <cell r="F250">
            <v>613</v>
          </cell>
          <cell r="G250" t="str">
            <v>New Prospect Housing Ltd</v>
          </cell>
          <cell r="H250" t="str">
            <v>Local Authority - Housing Dept</v>
          </cell>
          <cell r="I250" t="str">
            <v>Pennington Close (Cat Two)</v>
          </cell>
          <cell r="Q250">
            <v>15284.42</v>
          </cell>
          <cell r="R250" t="str">
            <v>Older people with support needs</v>
          </cell>
        </row>
        <row r="251">
          <cell r="A251" t="str">
            <v>C/B</v>
          </cell>
          <cell r="B251">
            <v>38777</v>
          </cell>
          <cell r="D251">
            <v>38718</v>
          </cell>
          <cell r="F251">
            <v>619</v>
          </cell>
          <cell r="G251" t="str">
            <v>New Prospect Housing Ltd</v>
          </cell>
          <cell r="H251" t="str">
            <v>Local Authority - Housing Dept</v>
          </cell>
          <cell r="I251" t="str">
            <v>Queen Alexandra Close (Cat Two)</v>
          </cell>
          <cell r="Q251">
            <v>10759.84</v>
          </cell>
          <cell r="R251" t="str">
            <v>Older people with support needs</v>
          </cell>
        </row>
        <row r="252">
          <cell r="A252" t="str">
            <v>C/B</v>
          </cell>
          <cell r="B252">
            <v>38777</v>
          </cell>
          <cell r="D252">
            <v>38718</v>
          </cell>
          <cell r="F252">
            <v>603</v>
          </cell>
          <cell r="G252" t="str">
            <v>New Prospect Housing Ltd</v>
          </cell>
          <cell r="H252" t="str">
            <v>Local Authority - Housing Dept</v>
          </cell>
          <cell r="I252" t="str">
            <v>Queens Close (Cat Two)</v>
          </cell>
          <cell r="Q252">
            <v>17467.99</v>
          </cell>
          <cell r="R252" t="str">
            <v>Older people with support needs</v>
          </cell>
        </row>
        <row r="253">
          <cell r="A253" t="str">
            <v>C/B</v>
          </cell>
          <cell r="B253">
            <v>38777</v>
          </cell>
          <cell r="D253">
            <v>38718</v>
          </cell>
          <cell r="F253">
            <v>627</v>
          </cell>
          <cell r="G253" t="str">
            <v>New Prospect Housing Ltd</v>
          </cell>
          <cell r="H253" t="str">
            <v>Local Authority - Housing Dept</v>
          </cell>
          <cell r="I253" t="str">
            <v>Rialto Gardens (Cat Two)</v>
          </cell>
          <cell r="Q253">
            <v>28283.93</v>
          </cell>
          <cell r="R253" t="str">
            <v>Older people with support needs</v>
          </cell>
        </row>
        <row r="254">
          <cell r="A254" t="str">
            <v>C/B</v>
          </cell>
          <cell r="B254">
            <v>38777</v>
          </cell>
          <cell r="D254">
            <v>38718</v>
          </cell>
          <cell r="F254">
            <v>606</v>
          </cell>
          <cell r="G254" t="str">
            <v>New Prospect Housing Ltd</v>
          </cell>
          <cell r="H254" t="str">
            <v>Local Authority - Housing Dept</v>
          </cell>
          <cell r="I254" t="str">
            <v>Russell Court (Cat Two)</v>
          </cell>
          <cell r="Q254">
            <v>20202.94</v>
          </cell>
          <cell r="R254" t="str">
            <v>Older people with support needs</v>
          </cell>
        </row>
        <row r="255">
          <cell r="A255" t="str">
            <v>C/B</v>
          </cell>
          <cell r="B255">
            <v>38777</v>
          </cell>
          <cell r="D255">
            <v>38718</v>
          </cell>
          <cell r="F255">
            <v>611</v>
          </cell>
          <cell r="G255" t="str">
            <v>New Prospect Housing Ltd</v>
          </cell>
          <cell r="H255" t="str">
            <v>Local Authority - Housing Dept</v>
          </cell>
          <cell r="I255" t="str">
            <v>Shepway Court (Cat Two)</v>
          </cell>
          <cell r="Q255">
            <v>18559.77</v>
          </cell>
          <cell r="R255" t="str">
            <v>Older people with support needs</v>
          </cell>
        </row>
        <row r="256">
          <cell r="A256" t="str">
            <v>C/B</v>
          </cell>
          <cell r="B256">
            <v>38777</v>
          </cell>
          <cell r="D256">
            <v>38718</v>
          </cell>
          <cell r="F256">
            <v>599</v>
          </cell>
          <cell r="G256" t="str">
            <v>New Prospect Housing Ltd</v>
          </cell>
          <cell r="H256" t="str">
            <v>Local Authority - Housing Dept</v>
          </cell>
          <cell r="I256" t="str">
            <v>Sindsley Court (Cat Two)</v>
          </cell>
          <cell r="Q256">
            <v>11581.17</v>
          </cell>
          <cell r="R256" t="str">
            <v>Older people with support needs</v>
          </cell>
        </row>
        <row r="257">
          <cell r="A257" t="str">
            <v>C/B</v>
          </cell>
          <cell r="B257">
            <v>38777</v>
          </cell>
          <cell r="D257">
            <v>38718</v>
          </cell>
          <cell r="F257">
            <v>624</v>
          </cell>
          <cell r="G257" t="str">
            <v>New Prospect Housing Ltd</v>
          </cell>
          <cell r="H257" t="str">
            <v>Local Authority - Housing Dept</v>
          </cell>
          <cell r="I257" t="str">
            <v>Springbank (Cat Two)</v>
          </cell>
          <cell r="Q257">
            <v>21125.74</v>
          </cell>
          <cell r="R257" t="str">
            <v>Older people with support needs</v>
          </cell>
        </row>
        <row r="258">
          <cell r="A258" t="str">
            <v>C/B</v>
          </cell>
          <cell r="B258">
            <v>38777</v>
          </cell>
          <cell r="D258">
            <v>38718</v>
          </cell>
          <cell r="F258">
            <v>607</v>
          </cell>
          <cell r="G258" t="str">
            <v>New Prospect Housing Ltd</v>
          </cell>
          <cell r="H258" t="str">
            <v>Local Authority - Housing Dept</v>
          </cell>
          <cell r="I258" t="str">
            <v>Streetgate (Cat Two)</v>
          </cell>
          <cell r="Q258">
            <v>27034.94</v>
          </cell>
          <cell r="R258" t="str">
            <v>Older people with support needs</v>
          </cell>
        </row>
        <row r="259">
          <cell r="A259" t="str">
            <v>C/B</v>
          </cell>
          <cell r="B259">
            <v>38777</v>
          </cell>
          <cell r="D259">
            <v>38718</v>
          </cell>
          <cell r="F259">
            <v>617</v>
          </cell>
          <cell r="G259" t="str">
            <v>New Prospect Housing Ltd</v>
          </cell>
          <cell r="H259" t="str">
            <v>Local Authority - Housing Dept</v>
          </cell>
          <cell r="I259" t="str">
            <v>The De Traffords (Cat Two)</v>
          </cell>
          <cell r="Q259">
            <v>20304.16</v>
          </cell>
          <cell r="R259" t="str">
            <v>Older people with support needs</v>
          </cell>
        </row>
        <row r="260">
          <cell r="A260" t="str">
            <v>C/B</v>
          </cell>
          <cell r="B260">
            <v>38777</v>
          </cell>
          <cell r="D260">
            <v>38718</v>
          </cell>
          <cell r="F260">
            <v>616</v>
          </cell>
          <cell r="G260" t="str">
            <v>New Prospect Housing Ltd</v>
          </cell>
          <cell r="H260" t="str">
            <v>Local Authority - Housing Dept</v>
          </cell>
          <cell r="I260" t="str">
            <v>The Meadows (Cat Two)</v>
          </cell>
          <cell r="Q260">
            <v>21497.3</v>
          </cell>
          <cell r="R260" t="str">
            <v>Older people with support needs</v>
          </cell>
        </row>
        <row r="261">
          <cell r="A261" t="str">
            <v>C/B</v>
          </cell>
          <cell r="B261">
            <v>38777</v>
          </cell>
          <cell r="D261">
            <v>38718</v>
          </cell>
          <cell r="F261">
            <v>602</v>
          </cell>
          <cell r="G261" t="str">
            <v>New Prospect Housing Ltd</v>
          </cell>
          <cell r="H261" t="str">
            <v>Local Authority - Housing Dept</v>
          </cell>
          <cell r="I261" t="str">
            <v>Tyne Court (Cat Two)</v>
          </cell>
          <cell r="Q261">
            <v>26044.38</v>
          </cell>
          <cell r="R261" t="str">
            <v>Older people with support needs</v>
          </cell>
        </row>
        <row r="262">
          <cell r="A262" t="str">
            <v>C/B</v>
          </cell>
          <cell r="B262">
            <v>38777</v>
          </cell>
          <cell r="D262">
            <v>38718</v>
          </cell>
          <cell r="F262">
            <v>601</v>
          </cell>
          <cell r="G262" t="str">
            <v>New Prospect Housing Ltd</v>
          </cell>
          <cell r="H262" t="str">
            <v>Local Authority - Housing Dept</v>
          </cell>
          <cell r="I262" t="str">
            <v>Westwood (Cat Two)</v>
          </cell>
          <cell r="Q262">
            <v>8250.09</v>
          </cell>
          <cell r="R262" t="str">
            <v>Older people with support needs</v>
          </cell>
        </row>
        <row r="263">
          <cell r="A263" t="str">
            <v>C/B</v>
          </cell>
          <cell r="B263">
            <v>38777</v>
          </cell>
          <cell r="D263">
            <v>38718</v>
          </cell>
          <cell r="F263">
            <v>604</v>
          </cell>
          <cell r="G263" t="str">
            <v>New Prospect Housing Ltd</v>
          </cell>
          <cell r="H263" t="str">
            <v>Local Authority - Housing Dept</v>
          </cell>
          <cell r="I263" t="str">
            <v>Whittlebrook (Cat Two)</v>
          </cell>
          <cell r="Q263">
            <v>14237.76</v>
          </cell>
          <cell r="R263" t="str">
            <v>Older people with support needs</v>
          </cell>
        </row>
        <row r="264">
          <cell r="A264" t="str">
            <v>C/B</v>
          </cell>
          <cell r="B264">
            <v>38777</v>
          </cell>
          <cell r="D264">
            <v>38718</v>
          </cell>
          <cell r="F264">
            <v>620</v>
          </cell>
          <cell r="G264" t="str">
            <v>New Prospect Housing Ltd</v>
          </cell>
          <cell r="H264" t="str">
            <v>Local Authority - Housing Dept</v>
          </cell>
          <cell r="I264" t="str">
            <v>Wrotham Close (Cat Two)</v>
          </cell>
          <cell r="Q264">
            <v>17024.42</v>
          </cell>
          <cell r="R264" t="str">
            <v>Older people with support needs</v>
          </cell>
        </row>
      </sheetData>
      <sheetData sheetId="1">
        <row r="3">
          <cell r="K3">
            <v>38504</v>
          </cell>
          <cell r="N3">
            <v>15148.41</v>
          </cell>
        </row>
        <row r="4">
          <cell r="K4">
            <v>38504</v>
          </cell>
          <cell r="N4">
            <v>24927.03</v>
          </cell>
        </row>
        <row r="5">
          <cell r="K5">
            <v>38504</v>
          </cell>
          <cell r="N5">
            <v>26083.2</v>
          </cell>
        </row>
        <row r="6">
          <cell r="K6">
            <v>38504</v>
          </cell>
          <cell r="N6">
            <v>3583.64</v>
          </cell>
        </row>
        <row r="7">
          <cell r="K7">
            <v>38565</v>
          </cell>
          <cell r="N7">
            <v>23567</v>
          </cell>
        </row>
        <row r="8">
          <cell r="K8">
            <v>38443</v>
          </cell>
          <cell r="N8">
            <v>0</v>
          </cell>
        </row>
        <row r="9">
          <cell r="K9">
            <v>38443</v>
          </cell>
          <cell r="N9">
            <v>789804</v>
          </cell>
        </row>
        <row r="10">
          <cell r="K10">
            <v>38534</v>
          </cell>
          <cell r="N10">
            <v>156790</v>
          </cell>
        </row>
        <row r="11">
          <cell r="K11">
            <v>38534</v>
          </cell>
          <cell r="N11">
            <v>12749.74</v>
          </cell>
        </row>
        <row r="13">
          <cell r="K13">
            <v>38534</v>
          </cell>
          <cell r="N13">
            <v>158080</v>
          </cell>
        </row>
        <row r="14">
          <cell r="K14">
            <v>38534</v>
          </cell>
          <cell r="N14">
            <v>33849.28</v>
          </cell>
        </row>
        <row r="15">
          <cell r="K15">
            <v>38534</v>
          </cell>
          <cell r="N15">
            <v>49394.82</v>
          </cell>
        </row>
        <row r="16">
          <cell r="K16">
            <v>38534</v>
          </cell>
          <cell r="N16">
            <v>263330</v>
          </cell>
        </row>
        <row r="17">
          <cell r="K17">
            <v>38520</v>
          </cell>
          <cell r="N17">
            <v>30000</v>
          </cell>
        </row>
        <row r="18">
          <cell r="K18">
            <v>38534</v>
          </cell>
          <cell r="N18">
            <v>30254.64</v>
          </cell>
        </row>
        <row r="19">
          <cell r="K19">
            <v>38534</v>
          </cell>
          <cell r="N19">
            <v>43951.44</v>
          </cell>
        </row>
        <row r="20">
          <cell r="K20">
            <v>38534</v>
          </cell>
          <cell r="N20">
            <v>89470.89</v>
          </cell>
        </row>
        <row r="21">
          <cell r="K21">
            <v>38534</v>
          </cell>
          <cell r="N21">
            <v>0</v>
          </cell>
        </row>
        <row r="22">
          <cell r="K22">
            <v>38534</v>
          </cell>
          <cell r="N22">
            <v>264019.03</v>
          </cell>
        </row>
        <row r="23">
          <cell r="K23">
            <v>38534</v>
          </cell>
          <cell r="N23">
            <v>213122.28</v>
          </cell>
        </row>
        <row r="24">
          <cell r="N24">
            <v>286807.68</v>
          </cell>
        </row>
        <row r="25">
          <cell r="K25">
            <v>38565</v>
          </cell>
          <cell r="N25">
            <v>221058</v>
          </cell>
        </row>
        <row r="26">
          <cell r="K26">
            <v>38565</v>
          </cell>
          <cell r="N26">
            <v>47389</v>
          </cell>
        </row>
        <row r="27">
          <cell r="K27">
            <v>38565</v>
          </cell>
          <cell r="N27">
            <v>25230</v>
          </cell>
        </row>
        <row r="28">
          <cell r="K28">
            <v>38565</v>
          </cell>
          <cell r="N28">
            <v>132034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7"/>
  <sheetViews>
    <sheetView tabSelected="1" zoomScale="75" zoomScaleNormal="75" workbookViewId="0" topLeftCell="G1">
      <selection activeCell="I1" sqref="I1"/>
    </sheetView>
  </sheetViews>
  <sheetFormatPr defaultColWidth="9.140625" defaultRowHeight="12.75"/>
  <cols>
    <col min="1" max="1" width="2.7109375" style="0" customWidth="1"/>
    <col min="2" max="2" width="9.28125" style="18" bestFit="1" customWidth="1"/>
    <col min="3" max="3" width="10.28125" style="28" bestFit="1" customWidth="1"/>
    <col min="4" max="4" width="0" style="18" hidden="1" customWidth="1"/>
    <col min="5" max="6" width="0" style="0" hidden="1" customWidth="1"/>
    <col min="8" max="8" width="0" style="0" hidden="1" customWidth="1"/>
    <col min="9" max="9" width="43.421875" style="0" customWidth="1"/>
    <col min="10" max="10" width="16.28125" style="5" bestFit="1" customWidth="1"/>
    <col min="11" max="11" width="16.8515625" style="5" customWidth="1"/>
    <col min="12" max="12" width="14.57421875" style="5" bestFit="1" customWidth="1"/>
    <col min="13" max="13" width="9.28125" style="6" bestFit="1" customWidth="1"/>
    <col min="14" max="14" width="8.00390625" style="0" customWidth="1"/>
    <col min="15" max="15" width="14.57421875" style="5" bestFit="1" customWidth="1"/>
    <col min="16" max="16" width="8.421875" style="5" bestFit="1" customWidth="1"/>
    <col min="17" max="17" width="12.00390625" style="5" hidden="1" customWidth="1"/>
    <col min="18" max="18" width="16.421875" style="5" hidden="1" customWidth="1"/>
    <col min="19" max="19" width="13.57421875" style="8" hidden="1" customWidth="1"/>
  </cols>
  <sheetData>
    <row r="1" spans="2:14" ht="12.75">
      <c r="B1" s="1"/>
      <c r="C1" s="26"/>
      <c r="D1" s="2"/>
      <c r="E1" s="3"/>
      <c r="F1" s="3"/>
      <c r="G1" s="3"/>
      <c r="H1" s="3"/>
      <c r="I1" s="4" t="s">
        <v>0</v>
      </c>
      <c r="N1" s="7"/>
    </row>
    <row r="2" spans="1:19" ht="111">
      <c r="A2" s="9"/>
      <c r="B2" s="10" t="s">
        <v>1</v>
      </c>
      <c r="C2" s="27" t="s">
        <v>24</v>
      </c>
      <c r="D2" s="11" t="s">
        <v>2</v>
      </c>
      <c r="E2" s="12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4" t="s">
        <v>8</v>
      </c>
      <c r="K2" s="14" t="s">
        <v>9</v>
      </c>
      <c r="L2" s="14" t="s">
        <v>10</v>
      </c>
      <c r="M2" s="15" t="s">
        <v>11</v>
      </c>
      <c r="N2" s="16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7" t="s">
        <v>17</v>
      </c>
    </row>
    <row r="3" spans="1:18" ht="12.75">
      <c r="A3" t="str">
        <f>'[1]Baseline Supply Map'!A3</f>
        <v>B</v>
      </c>
      <c r="B3" s="18">
        <f>'[1]Baseline Supply Map'!B3</f>
        <v>38384</v>
      </c>
      <c r="C3" s="28">
        <f>IF(ISNUMBER('[1]Updated Supply Map'!K3),'[1]Updated Supply Map'!K3,"")</f>
        <v>38504</v>
      </c>
      <c r="D3" s="18">
        <f>'[1]Baseline Supply Map'!D3</f>
        <v>37773</v>
      </c>
      <c r="E3" t="str">
        <f>'[1]Baseline Supply Map'!R3</f>
        <v>People with Drug Problems</v>
      </c>
      <c r="F3">
        <f>'[1]Baseline Supply Map'!F3</f>
        <v>447</v>
      </c>
      <c r="G3" t="str">
        <f>'[1]Baseline Supply Map'!G3</f>
        <v>Salford Drug Service</v>
      </c>
      <c r="H3" t="str">
        <f>'[1]Baseline Supply Map'!H3</f>
        <v>Local Authority - Social Services Dept</v>
      </c>
      <c r="I3" t="str">
        <f>'[1]Baseline Supply Map'!I3</f>
        <v>Broughton Supported Tenancies (Drugs) Scheme FS</v>
      </c>
      <c r="J3" s="5">
        <f>IF(ISNUMBER('[1]Updated Supply Map'!N3),'[1]Baseline Supply Map'!Q3,"")</f>
        <v>15148.41</v>
      </c>
      <c r="K3" s="5">
        <f>IF(ISNUMBER('[1]Updated Supply Map'!N3),'[1]Updated Supply Map'!N3,"")</f>
        <v>15148.41</v>
      </c>
      <c r="L3" s="5">
        <f>IF(ISNUMBER('[1]Updated Supply Map'!N3),J3-K3,"")</f>
        <v>0</v>
      </c>
      <c r="M3" s="6">
        <f>IF(ISNUMBER('[1]Updated Supply Map'!N3),L3/J3,"")</f>
        <v>0</v>
      </c>
      <c r="N3">
        <f>IF(ISNUMBER('[1]Updated Supply Map'!K3),(12-(DATEDIF("1/4/5",'[1]Updated Supply Map'!K3,"m"))),"")</f>
        <v>10</v>
      </c>
      <c r="O3" s="5">
        <f aca="true" t="shared" si="0" ref="O3:O20">IF(ISTEXT(N3),"",L3/12*(N3))</f>
        <v>0</v>
      </c>
      <c r="P3" s="6">
        <f>IF(ISNUMBER('[1]Updated Supply Map'!N3),O3/J3,"")</f>
        <v>0</v>
      </c>
      <c r="Q3" s="19">
        <v>7138</v>
      </c>
      <c r="R3" s="5">
        <f aca="true" t="shared" si="1" ref="R3:R66">IF(ISNUMBER(N3),(J3/12*(12-N3))+(K3/12*N3),"")</f>
        <v>15148.410000000002</v>
      </c>
    </row>
    <row r="4" spans="1:18" ht="12.75">
      <c r="A4" t="str">
        <f>'[1]Baseline Supply Map'!A4</f>
        <v>C</v>
      </c>
      <c r="B4" s="18">
        <f>'[1]Baseline Supply Map'!B4</f>
        <v>38384</v>
      </c>
      <c r="C4" s="28">
        <f>IF(ISNUMBER('[1]Updated Supply Map'!K4),'[1]Updated Supply Map'!K4,"")</f>
        <v>38504</v>
      </c>
      <c r="D4" s="18">
        <f>'[1]Baseline Supply Map'!D4</f>
        <v>37803</v>
      </c>
      <c r="E4" t="str">
        <f>'[1]Baseline Supply Map'!R4</f>
        <v>People with Mental Health Problems</v>
      </c>
      <c r="F4">
        <f>'[1]Baseline Supply Map'!F4</f>
        <v>86</v>
      </c>
      <c r="G4" t="str">
        <f>'[1]Baseline Supply Map'!G4</f>
        <v>B+M Stepping Stones</v>
      </c>
      <c r="H4" t="str">
        <f>'[1]Baseline Supply Map'!H4</f>
        <v>Voluntary Not for Profit Organisation</v>
      </c>
      <c r="I4" t="str">
        <f>'[1]Baseline Supply Map'!I4</f>
        <v>Stepping Stones Ltd (Rookery)</v>
      </c>
      <c r="J4" s="5">
        <f>IF(ISNUMBER('[1]Updated Supply Map'!N4),'[1]Baseline Supply Map'!Q4,"")</f>
        <v>24927.03</v>
      </c>
      <c r="K4" s="5">
        <f>IF(ISNUMBER('[1]Updated Supply Map'!N4),'[1]Updated Supply Map'!N4,"")</f>
        <v>24927.03</v>
      </c>
      <c r="L4" s="5">
        <f>IF(ISNUMBER('[1]Updated Supply Map'!N4),J4-K4,"")</f>
        <v>0</v>
      </c>
      <c r="M4" s="6">
        <f>IF(ISNUMBER('[1]Updated Supply Map'!N4),L4/J4,"")</f>
        <v>0</v>
      </c>
      <c r="N4">
        <f>IF(ISNUMBER('[1]Updated Supply Map'!K4),(12-(DATEDIF("1/4/5",'[1]Updated Supply Map'!K4,"m"))),"")</f>
        <v>10</v>
      </c>
      <c r="O4" s="5">
        <f t="shared" si="0"/>
        <v>0</v>
      </c>
      <c r="P4" s="6">
        <f>IF(ISNUMBER('[1]Updated Supply Map'!N4),O4/J4,"")</f>
        <v>0</v>
      </c>
      <c r="R4" s="5">
        <f t="shared" si="1"/>
        <v>24927.030000000002</v>
      </c>
    </row>
    <row r="5" spans="1:18" ht="12.75">
      <c r="A5" t="str">
        <f>'[1]Baseline Supply Map'!A5</f>
        <v>C</v>
      </c>
      <c r="B5" s="18">
        <f>'[1]Baseline Supply Map'!B5</f>
        <v>38384</v>
      </c>
      <c r="C5" s="28">
        <f>IF(ISNUMBER('[1]Updated Supply Map'!K5),'[1]Updated Supply Map'!K5,"")</f>
        <v>38504</v>
      </c>
      <c r="D5" s="18">
        <f>'[1]Baseline Supply Map'!D5</f>
        <v>37803</v>
      </c>
      <c r="E5" t="str">
        <f>'[1]Baseline Supply Map'!R5</f>
        <v>People with Mental Health Problems</v>
      </c>
      <c r="F5">
        <f>'[1]Baseline Supply Map'!F5</f>
        <v>535</v>
      </c>
      <c r="G5" t="str">
        <f>'[1]Baseline Supply Map'!G5</f>
        <v>B+M Stepping Stones</v>
      </c>
      <c r="H5" t="str">
        <f>'[1]Baseline Supply Map'!H5</f>
        <v>Voluntary Not for Profit Organisation</v>
      </c>
      <c r="I5" t="str">
        <f>'[1]Baseline Supply Map'!I5</f>
        <v>Stepping Stones Ltd (Southwood)</v>
      </c>
      <c r="J5" s="5">
        <f>IF(ISNUMBER('[1]Updated Supply Map'!N5),'[1]Baseline Supply Map'!Q5,"")</f>
        <v>26083.2</v>
      </c>
      <c r="K5" s="5">
        <f>IF(ISNUMBER('[1]Updated Supply Map'!N5),'[1]Updated Supply Map'!N5,"")</f>
        <v>26083.2</v>
      </c>
      <c r="L5" s="5">
        <f>IF(ISNUMBER('[1]Updated Supply Map'!N5),J5-K5,"")</f>
        <v>0</v>
      </c>
      <c r="M5" s="6">
        <f>IF(ISNUMBER('[1]Updated Supply Map'!N5),L5/J5,"")</f>
        <v>0</v>
      </c>
      <c r="N5">
        <f>IF(ISNUMBER('[1]Updated Supply Map'!K5),(12-(DATEDIF("1/4/5",'[1]Updated Supply Map'!K5,"m"))),"")</f>
        <v>10</v>
      </c>
      <c r="O5" s="5">
        <f t="shared" si="0"/>
        <v>0</v>
      </c>
      <c r="P5" s="6">
        <f>IF(ISNUMBER('[1]Updated Supply Map'!N5),O5/J5,"")</f>
        <v>0</v>
      </c>
      <c r="R5" s="5">
        <f t="shared" si="1"/>
        <v>26083.2</v>
      </c>
    </row>
    <row r="6" spans="1:18" ht="12.75">
      <c r="A6" t="str">
        <f>'[1]Baseline Supply Map'!A6</f>
        <v>C</v>
      </c>
      <c r="B6" s="18">
        <f>'[1]Baseline Supply Map'!B6</f>
        <v>38384</v>
      </c>
      <c r="C6" s="28">
        <f>IF(ISNUMBER('[1]Updated Supply Map'!K6),'[1]Updated Supply Map'!K6,"")</f>
        <v>38504</v>
      </c>
      <c r="D6" s="18">
        <f>'[1]Baseline Supply Map'!D6</f>
        <v>37803</v>
      </c>
      <c r="E6" t="str">
        <f>'[1]Baseline Supply Map'!R6</f>
        <v>People with Mental Health Problems</v>
      </c>
      <c r="F6">
        <f>'[1]Baseline Supply Map'!F6</f>
        <v>536</v>
      </c>
      <c r="G6" t="str">
        <f>'[1]Baseline Supply Map'!G6</f>
        <v>B+M Stepping Stones</v>
      </c>
      <c r="H6" t="str">
        <f>'[1]Baseline Supply Map'!H6</f>
        <v>Voluntary Not for Profit Organisation</v>
      </c>
      <c r="I6" t="str">
        <f>'[1]Baseline Supply Map'!I6</f>
        <v>Stepping Stones Ltd (Tootal)</v>
      </c>
      <c r="J6" s="5">
        <f>IF(ISNUMBER('[1]Updated Supply Map'!N6),'[1]Baseline Supply Map'!Q6,"")</f>
        <v>3583.64</v>
      </c>
      <c r="K6" s="5">
        <f>IF(ISNUMBER('[1]Updated Supply Map'!N6),'[1]Updated Supply Map'!N6,"")</f>
        <v>3583.64</v>
      </c>
      <c r="L6" s="5">
        <f>IF(ISNUMBER('[1]Updated Supply Map'!N6),J6-K6,"")</f>
        <v>0</v>
      </c>
      <c r="M6" s="6">
        <f>IF(ISNUMBER('[1]Updated Supply Map'!N6),L6/J6,"")</f>
        <v>0</v>
      </c>
      <c r="N6">
        <f>IF(ISNUMBER('[1]Updated Supply Map'!K6),(12-(DATEDIF("1/4/5",'[1]Updated Supply Map'!K6,"m"))),"")</f>
        <v>10</v>
      </c>
      <c r="O6" s="5">
        <f t="shared" si="0"/>
        <v>0</v>
      </c>
      <c r="P6" s="6">
        <f>IF(ISNUMBER('[1]Updated Supply Map'!N6),O6/J6,"")</f>
        <v>0</v>
      </c>
      <c r="R6" s="5">
        <f t="shared" si="1"/>
        <v>3583.6400000000003</v>
      </c>
    </row>
    <row r="7" spans="1:18" ht="12.75">
      <c r="A7" t="str">
        <f>'[1]Baseline Supply Map'!A7</f>
        <v>C</v>
      </c>
      <c r="B7" s="18">
        <f>'[1]Baseline Supply Map'!B7</f>
        <v>38384</v>
      </c>
      <c r="C7" s="28">
        <f>IF(ISNUMBER('[1]Updated Supply Map'!K7),'[1]Updated Supply Map'!K7,"")</f>
        <v>38565</v>
      </c>
      <c r="D7" s="18">
        <f>'[1]Baseline Supply Map'!D7</f>
        <v>38169</v>
      </c>
      <c r="E7" t="str">
        <f>'[1]Baseline Supply Map'!R7</f>
        <v>Young People Leaving Care</v>
      </c>
      <c r="F7">
        <f>'[1]Baseline Supply Map'!F7</f>
        <v>376</v>
      </c>
      <c r="G7" t="str">
        <f>'[1]Baseline Supply Map'!G7</f>
        <v>Irwell Valley</v>
      </c>
      <c r="H7" t="str">
        <f>'[1]Baseline Supply Map'!H7</f>
        <v>RSL</v>
      </c>
      <c r="I7" t="str">
        <f>'[1]Baseline Supply Map'!I7</f>
        <v>Cromwell Road (42) </v>
      </c>
      <c r="J7" s="5">
        <f>IF(ISNUMBER('[1]Updated Supply Map'!N7),'[1]Baseline Supply Map'!Q7,"")</f>
        <v>50364.26</v>
      </c>
      <c r="K7" s="5">
        <f>IF(ISNUMBER('[1]Updated Supply Map'!N7),'[1]Updated Supply Map'!N7,"")</f>
        <v>23567</v>
      </c>
      <c r="L7" s="5">
        <f>IF(ISNUMBER('[1]Updated Supply Map'!N7),J7-K7,"")</f>
        <v>26797.260000000002</v>
      </c>
      <c r="M7" s="6">
        <f>IF(ISNUMBER('[1]Updated Supply Map'!N7),L7/J7,"")</f>
        <v>0.5320689711315127</v>
      </c>
      <c r="N7">
        <f>IF(ISNUMBER('[1]Updated Supply Map'!K7),(12-(DATEDIF("1/4/5",'[1]Updated Supply Map'!K7,"m"))),"")</f>
        <v>8</v>
      </c>
      <c r="O7" s="5">
        <f t="shared" si="0"/>
        <v>17864.84</v>
      </c>
      <c r="P7" s="6">
        <f>IF(ISNUMBER('[1]Updated Supply Map'!N7),O7/J7,"")</f>
        <v>0.35471264742100844</v>
      </c>
      <c r="Q7" s="20" t="s">
        <v>18</v>
      </c>
      <c r="R7" s="5">
        <f t="shared" si="1"/>
        <v>32499.42</v>
      </c>
    </row>
    <row r="8" spans="1:19" ht="12.75">
      <c r="A8" t="str">
        <f>'[1]Baseline Supply Map'!A8</f>
        <v>C</v>
      </c>
      <c r="B8" s="18">
        <f>'[1]Baseline Supply Map'!B8</f>
        <v>38384</v>
      </c>
      <c r="C8" s="28">
        <f>IF(ISNUMBER('[1]Updated Supply Map'!K8),'[1]Updated Supply Map'!K8,"")</f>
        <v>38443</v>
      </c>
      <c r="D8" s="18">
        <f>'[1]Baseline Supply Map'!D8</f>
        <v>37926</v>
      </c>
      <c r="E8" t="str">
        <f>'[1]Baseline Supply Map'!R8</f>
        <v>Refugees</v>
      </c>
      <c r="F8">
        <f>'[1]Baseline Supply Map'!F8</f>
        <v>592</v>
      </c>
      <c r="G8" t="str">
        <f>'[1]Baseline Supply Map'!G8</f>
        <v>New Prospect Housing Ltd</v>
      </c>
      <c r="H8" t="str">
        <f>'[1]Baseline Supply Map'!H8</f>
        <v>Local Authority - Housing Dept</v>
      </c>
      <c r="I8" t="str">
        <f>'[1]Baseline Supply Map'!I8</f>
        <v>Refugee Resettlement Team FS </v>
      </c>
      <c r="J8" s="5">
        <f>IF(ISNUMBER('[1]Updated Supply Map'!N8),'[1]Baseline Supply Map'!Q8,"")</f>
        <v>132293.51</v>
      </c>
      <c r="K8" s="5">
        <f>IF(ISNUMBER('[1]Updated Supply Map'!N8),'[1]Updated Supply Map'!N8,"")</f>
        <v>0</v>
      </c>
      <c r="L8" s="5">
        <f>IF(ISNUMBER('[1]Updated Supply Map'!N8),J8-K8,"")</f>
        <v>132293.51</v>
      </c>
      <c r="M8" s="6">
        <f>IF(ISNUMBER('[1]Updated Supply Map'!N8),L8/J8,"")</f>
        <v>1</v>
      </c>
      <c r="N8">
        <f>IF(ISNUMBER('[1]Updated Supply Map'!K8),(12-(DATEDIF("1/4/5",'[1]Updated Supply Map'!K8,"m"))),"")</f>
        <v>12</v>
      </c>
      <c r="O8" s="5">
        <f t="shared" si="0"/>
        <v>132293.51</v>
      </c>
      <c r="P8" s="6">
        <f>IF(ISNUMBER('[1]Updated Supply Map'!N8),O8/J8,"")</f>
        <v>1</v>
      </c>
      <c r="R8" s="5">
        <f t="shared" si="1"/>
        <v>0</v>
      </c>
      <c r="S8" s="8" t="s">
        <v>19</v>
      </c>
    </row>
    <row r="9" spans="1:18" ht="12.75">
      <c r="A9" t="str">
        <f>'[1]Baseline Supply Map'!A9</f>
        <v>C</v>
      </c>
      <c r="B9" s="18">
        <f>'[1]Baseline Supply Map'!B9</f>
        <v>38384</v>
      </c>
      <c r="C9" s="28">
        <f>IF(ISNUMBER('[1]Updated Supply Map'!K9),'[1]Updated Supply Map'!K9,"")</f>
        <v>38443</v>
      </c>
      <c r="D9" s="18">
        <f>'[1]Baseline Supply Map'!D9</f>
        <v>37926</v>
      </c>
      <c r="E9" t="str">
        <f>'[1]Baseline Supply Map'!R9</f>
        <v>Young People at Risk</v>
      </c>
      <c r="F9">
        <f>'[1]Baseline Supply Map'!F9</f>
        <v>340</v>
      </c>
      <c r="G9" t="str">
        <f>'[1]Baseline Supply Map'!G9</f>
        <v>New Prospect Housing Ltd</v>
      </c>
      <c r="H9" t="str">
        <f>'[1]Baseline Supply Map'!H9</f>
        <v>Local Authority - Housing Dept</v>
      </c>
      <c r="I9" t="str">
        <f>'[1]Baseline Supply Map'!I9</f>
        <v>Supported Tenancies FS </v>
      </c>
      <c r="J9" s="5">
        <f>IF(ISNUMBER('[1]Updated Supply Map'!N9),'[1]Baseline Supply Map'!Q9,"")</f>
        <v>780075.52</v>
      </c>
      <c r="K9" s="5">
        <f>IF(ISNUMBER('[1]Updated Supply Map'!N9),'[1]Updated Supply Map'!N9,"")</f>
        <v>789804</v>
      </c>
      <c r="L9" s="5">
        <f>IF(ISNUMBER('[1]Updated Supply Map'!N9),J9-K9,"")</f>
        <v>-9728.479999999981</v>
      </c>
      <c r="M9" s="6">
        <f>IF(ISNUMBER('[1]Updated Supply Map'!N9),L9/J9,"")</f>
        <v>-0.012471202788160794</v>
      </c>
      <c r="N9">
        <f>IF(ISNUMBER('[1]Updated Supply Map'!K9),(12-(DATEDIF("1/4/5",'[1]Updated Supply Map'!K9,"m"))),"")</f>
        <v>12</v>
      </c>
      <c r="O9" s="5">
        <f t="shared" si="0"/>
        <v>-9728.479999999981</v>
      </c>
      <c r="P9" s="6">
        <f>IF(ISNUMBER('[1]Updated Supply Map'!N9),O9/J9,"")</f>
        <v>-0.012471202788160794</v>
      </c>
      <c r="R9" s="5">
        <f t="shared" si="1"/>
        <v>789804</v>
      </c>
    </row>
    <row r="10" spans="1:18" ht="12.75">
      <c r="A10" t="str">
        <f>'[1]Baseline Supply Map'!A10</f>
        <v>B</v>
      </c>
      <c r="B10" s="18">
        <f>'[1]Baseline Supply Map'!B10</f>
        <v>38412</v>
      </c>
      <c r="C10" s="28">
        <f>IF(ISNUMBER('[1]Updated Supply Map'!K10),'[1]Updated Supply Map'!K10,"")</f>
        <v>38534</v>
      </c>
      <c r="D10" s="18">
        <f>'[1]Baseline Supply Map'!D10</f>
        <v>37987</v>
      </c>
      <c r="E10" t="str">
        <f>'[1]Baseline Supply Map'!R10</f>
        <v>Offenders or People at risk of Offending</v>
      </c>
      <c r="F10">
        <f>'[1]Baseline Supply Map'!F10</f>
        <v>21</v>
      </c>
      <c r="G10" t="str">
        <f>'[1]Baseline Supply Map'!G10</f>
        <v>Beacon Support Services</v>
      </c>
      <c r="H10" t="str">
        <f>'[1]Baseline Supply Map'!H10</f>
        <v>Private Company</v>
      </c>
      <c r="I10" t="str">
        <f>'[1]Baseline Supply Map'!I10</f>
        <v>Beacon Floating Support FS</v>
      </c>
      <c r="J10" s="5">
        <f>IF(ISNUMBER('[1]Updated Supply Map'!N10),'[1]Baseline Supply Map'!Q10,"")</f>
        <v>162476.98</v>
      </c>
      <c r="K10" s="5">
        <f>IF(ISNUMBER('[1]Updated Supply Map'!N10),'[1]Updated Supply Map'!N10,"")</f>
        <v>156790</v>
      </c>
      <c r="L10" s="5">
        <f>IF(ISNUMBER('[1]Updated Supply Map'!N10),J10-K10,"")</f>
        <v>5686.9800000000105</v>
      </c>
      <c r="M10" s="6">
        <f>IF(ISNUMBER('[1]Updated Supply Map'!N10),L10/J10,"")</f>
        <v>0.03500175840294428</v>
      </c>
      <c r="N10">
        <f>IF(ISNUMBER('[1]Updated Supply Map'!K10),(12-(DATEDIF("1/4/5",'[1]Updated Supply Map'!K10,"m"))),"")</f>
        <v>9</v>
      </c>
      <c r="O10" s="5">
        <f t="shared" si="0"/>
        <v>4265.235000000008</v>
      </c>
      <c r="P10" s="6">
        <f>IF(ISNUMBER('[1]Updated Supply Map'!N10),O10/J10,"")</f>
        <v>0.026251318802208212</v>
      </c>
      <c r="R10" s="5">
        <f t="shared" si="1"/>
        <v>158211.745</v>
      </c>
    </row>
    <row r="11" spans="1:18" ht="12.75">
      <c r="A11" t="str">
        <f>'[1]Baseline Supply Map'!A11</f>
        <v>B</v>
      </c>
      <c r="B11" s="18">
        <f>'[1]Baseline Supply Map'!B11</f>
        <v>38412</v>
      </c>
      <c r="C11" s="28">
        <f>IF(ISNUMBER('[1]Updated Supply Map'!K11),'[1]Updated Supply Map'!K11,"")</f>
        <v>38534</v>
      </c>
      <c r="D11" s="18">
        <f>'[1]Baseline Supply Map'!D11</f>
        <v>38078</v>
      </c>
      <c r="E11" t="str">
        <f>'[1]Baseline Supply Map'!R11</f>
        <v>People with Mental Health Problems</v>
      </c>
      <c r="F11">
        <f>'[1]Baseline Supply Map'!F11</f>
        <v>396</v>
      </c>
      <c r="G11" s="8" t="str">
        <f>'[1]Baseline Supply Map'!G11</f>
        <v>Carr Gomm Society Ltd</v>
      </c>
      <c r="H11" s="8" t="str">
        <f>'[1]Baseline Supply Map'!H11</f>
        <v>RSL</v>
      </c>
      <c r="I11" s="8" t="str">
        <f>'[1]Baseline Supply Map'!I11</f>
        <v>Carr Gomm-IVHA Floating Support FS </v>
      </c>
      <c r="J11" s="5">
        <f>IF(ISNUMBER('[1]Updated Supply Map'!N11),'[1]Baseline Supply Map'!W11,"")</f>
        <v>14967.75</v>
      </c>
      <c r="K11" s="5">
        <f>IF(ISNUMBER('[1]Updated Supply Map'!N11),'[1]Updated Supply Map'!N11,"")</f>
        <v>12749.74</v>
      </c>
      <c r="L11" s="5">
        <f>IF(ISNUMBER('[1]Updated Supply Map'!N11),J11-K11,"")</f>
        <v>2218.01</v>
      </c>
      <c r="M11" s="6">
        <f>IF(ISNUMBER('[1]Updated Supply Map'!N11),L11/J11,"")</f>
        <v>0.14818593308947572</v>
      </c>
      <c r="N11">
        <f>IF(ISNUMBER('[1]Updated Supply Map'!K11),(12-(DATEDIF("1/4/5",'[1]Updated Supply Map'!K11,"m"))),"")</f>
        <v>9</v>
      </c>
      <c r="O11" s="5">
        <f t="shared" si="0"/>
        <v>1663.5075000000002</v>
      </c>
      <c r="P11" s="6">
        <f>IF(ISNUMBER('[1]Updated Supply Map'!N11),O11/J11,"")</f>
        <v>0.11113944981710679</v>
      </c>
      <c r="R11" s="5">
        <f t="shared" si="1"/>
        <v>13304.242499999998</v>
      </c>
    </row>
    <row r="12" spans="1:19" ht="12.75">
      <c r="A12" t="str">
        <f>'[1]Baseline Supply Map'!A12</f>
        <v>B</v>
      </c>
      <c r="B12" s="18">
        <f>'[1]Baseline Supply Map'!B12</f>
        <v>38412</v>
      </c>
      <c r="C12" s="28">
        <f>IF(ISNUMBER('[1]Updated Supply Map'!K12),'[1]Updated Supply Map'!K12,"")</f>
      </c>
      <c r="D12" s="18">
        <f>'[1]Baseline Supply Map'!D12</f>
        <v>38078</v>
      </c>
      <c r="E12" t="str">
        <f>'[1]Baseline Supply Map'!R12</f>
        <v>People with Mental Health Problems</v>
      </c>
      <c r="F12">
        <f>'[1]Baseline Supply Map'!F12</f>
        <v>593</v>
      </c>
      <c r="G12" s="8" t="str">
        <f>'[1]Baseline Supply Map'!G12</f>
        <v>Carr Gomm Society Ltd</v>
      </c>
      <c r="H12" s="8" t="str">
        <f>'[1]Baseline Supply Map'!H12</f>
        <v>RSL</v>
      </c>
      <c r="I12" s="8" t="str">
        <f>'[1]Baseline Supply Map'!I12</f>
        <v>Carr Gomm-MDHA Floating Support FS </v>
      </c>
      <c r="K12" s="5">
        <f>IF(ISNUMBER('[1]Updated Supply Map'!N12),'[1]Updated Supply Map'!N12,"")</f>
      </c>
      <c r="L12" s="5">
        <f>IF(ISNUMBER('[1]Updated Supply Map'!N12),J12-K12,"")</f>
      </c>
      <c r="M12" s="6">
        <f>IF(ISNUMBER('[1]Updated Supply Map'!N12),L12/J12,"")</f>
      </c>
      <c r="N12">
        <f>IF(ISNUMBER('[1]Updated Supply Map'!K12),(12-(DATEDIF("1/4/5",'[1]Updated Supply Map'!K12,"m"))),"")</f>
      </c>
      <c r="O12" s="5">
        <f t="shared" si="0"/>
      </c>
      <c r="P12" s="6">
        <f>IF(ISNUMBER('[1]Updated Supply Map'!N12),O12/J12,"")</f>
      </c>
      <c r="R12" s="5">
        <f t="shared" si="1"/>
      </c>
      <c r="S12" s="8" t="s">
        <v>19</v>
      </c>
    </row>
    <row r="13" spans="1:18" ht="12.75">
      <c r="A13" t="str">
        <f>'[1]Baseline Supply Map'!A13</f>
        <v>B</v>
      </c>
      <c r="B13" s="18">
        <f>'[1]Baseline Supply Map'!B13</f>
        <v>38412</v>
      </c>
      <c r="C13" s="28">
        <f>IF(ISNUMBER('[1]Updated Supply Map'!K13),'[1]Updated Supply Map'!K13,"")</f>
        <v>38534</v>
      </c>
      <c r="D13" s="18">
        <f>'[1]Baseline Supply Map'!D13</f>
        <v>37834</v>
      </c>
      <c r="E13" t="str">
        <f>'[1]Baseline Supply Map'!R13</f>
        <v>Homeless Families with Support Needs</v>
      </c>
      <c r="F13">
        <f>'[1]Baseline Supply Map'!F13</f>
        <v>345</v>
      </c>
      <c r="G13" t="str">
        <f>'[1]Baseline Supply Map'!G13</f>
        <v>NCH North West</v>
      </c>
      <c r="H13" t="str">
        <f>'[1]Baseline Supply Map'!H13</f>
        <v>Charitable Organisation</v>
      </c>
      <c r="I13" t="str">
        <f>'[1]Baseline Supply Map'!I13</f>
        <v>NCH Dundee Project FS </v>
      </c>
      <c r="J13" s="5">
        <f>IF(ISNUMBER('[1]Updated Supply Map'!N13),'[1]Baseline Supply Map'!Q13,"")</f>
        <v>150491.55</v>
      </c>
      <c r="K13" s="5">
        <f>IF(ISNUMBER('[1]Updated Supply Map'!N13),'[1]Updated Supply Map'!N13,"")</f>
        <v>158080</v>
      </c>
      <c r="L13" s="5">
        <f>IF(ISNUMBER('[1]Updated Supply Map'!N13),J13-K13,"")</f>
        <v>-7588.450000000012</v>
      </c>
      <c r="M13" s="6">
        <f>IF(ISNUMBER('[1]Updated Supply Map'!N13),L13/J13,"")</f>
        <v>-0.050424425823243975</v>
      </c>
      <c r="N13">
        <f>IF(ISNUMBER('[1]Updated Supply Map'!K13),(12-(DATEDIF("1/4/5",'[1]Updated Supply Map'!K13,"m"))),"")</f>
        <v>9</v>
      </c>
      <c r="O13" s="5">
        <f t="shared" si="0"/>
        <v>-5691.337500000009</v>
      </c>
      <c r="P13" s="6">
        <f>IF(ISNUMBER('[1]Updated Supply Map'!N13),O13/J13,"")</f>
        <v>-0.03781831936743298</v>
      </c>
      <c r="R13" s="5">
        <f t="shared" si="1"/>
        <v>156182.8875</v>
      </c>
    </row>
    <row r="14" spans="1:18" ht="12.75">
      <c r="A14" t="str">
        <f>'[1]Baseline Supply Map'!A14</f>
        <v>B</v>
      </c>
      <c r="B14" s="18">
        <f>'[1]Baseline Supply Map'!B14</f>
        <v>38412</v>
      </c>
      <c r="C14" s="28">
        <f>IF(ISNUMBER('[1]Updated Supply Map'!K14),'[1]Updated Supply Map'!K14,"")</f>
        <v>38534</v>
      </c>
      <c r="D14" s="18">
        <f>'[1]Baseline Supply Map'!D14</f>
        <v>38078</v>
      </c>
      <c r="E14" t="str">
        <f>'[1]Baseline Supply Map'!R14</f>
        <v>Young People Leaving Care</v>
      </c>
      <c r="F14">
        <f>'[1]Baseline Supply Map'!F14</f>
        <v>646</v>
      </c>
      <c r="G14" t="str">
        <f>'[1]Baseline Supply Map'!G14</f>
        <v>NCH North West</v>
      </c>
      <c r="H14" t="str">
        <f>'[1]Baseline Supply Map'!H14</f>
        <v>Charitable Organisation</v>
      </c>
      <c r="I14" t="str">
        <f>'[1]Baseline Supply Map'!I14</f>
        <v>Next Step (Floating Support Scheme) FS</v>
      </c>
      <c r="J14" s="5">
        <f>IF(ISNUMBER('[1]Updated Supply Map'!N14),'[1]Baseline Supply Map'!Q14,"")</f>
        <v>50505.45</v>
      </c>
      <c r="K14" s="5">
        <f>IF(ISNUMBER('[1]Updated Supply Map'!N14),'[1]Updated Supply Map'!N14,"")</f>
        <v>33849.28</v>
      </c>
      <c r="L14" s="5">
        <f>IF(ISNUMBER('[1]Updated Supply Map'!N14),J14-K14,"")</f>
        <v>16656.17</v>
      </c>
      <c r="M14" s="6">
        <f>IF(ISNUMBER('[1]Updated Supply Map'!N14),L14/J14,"")</f>
        <v>0.32978955736460125</v>
      </c>
      <c r="N14">
        <f>IF(ISNUMBER('[1]Updated Supply Map'!K14),(12-(DATEDIF("1/4/5",'[1]Updated Supply Map'!K14,"m"))),"")</f>
        <v>9</v>
      </c>
      <c r="O14" s="5">
        <f t="shared" si="0"/>
        <v>12492.127499999999</v>
      </c>
      <c r="P14" s="6">
        <f>IF(ISNUMBER('[1]Updated Supply Map'!N14),O14/J14,"")</f>
        <v>0.2473421680234509</v>
      </c>
      <c r="R14" s="5">
        <f t="shared" si="1"/>
        <v>38013.322499999995</v>
      </c>
    </row>
    <row r="15" spans="1:18" ht="12.75">
      <c r="A15" t="str">
        <f>'[1]Baseline Supply Map'!A15</f>
        <v>B</v>
      </c>
      <c r="B15" s="18">
        <f>'[1]Baseline Supply Map'!B15</f>
        <v>38412</v>
      </c>
      <c r="C15" s="28">
        <f>IF(ISNUMBER('[1]Updated Supply Map'!K15),'[1]Updated Supply Map'!K15,"")</f>
        <v>38534</v>
      </c>
      <c r="D15" s="18">
        <f>'[1]Baseline Supply Map'!D15</f>
        <v>38078</v>
      </c>
      <c r="E15" t="str">
        <f>'[1]Baseline Supply Map'!R15</f>
        <v>Young People Leaving Care</v>
      </c>
      <c r="F15">
        <f>'[1]Baseline Supply Map'!F15</f>
        <v>17</v>
      </c>
      <c r="G15" t="str">
        <f>'[1]Baseline Supply Map'!G15</f>
        <v>NCH North West</v>
      </c>
      <c r="H15" t="str">
        <f>'[1]Baseline Supply Map'!H15</f>
        <v>Charitable Organisation</v>
      </c>
      <c r="I15" t="str">
        <f>'[1]Baseline Supply Map'!I15</f>
        <v>Next Step (Supported Lodgings Scheme) FS </v>
      </c>
      <c r="J15" s="5">
        <f>IF(ISNUMBER('[1]Updated Supply Map'!N15),'[1]Baseline Supply Map'!Q15,"")</f>
        <v>60597.96</v>
      </c>
      <c r="K15" s="5">
        <f>IF(ISNUMBER('[1]Updated Supply Map'!N15),'[1]Updated Supply Map'!N15,"")</f>
        <v>49394.82</v>
      </c>
      <c r="L15" s="5">
        <f>IF(ISNUMBER('[1]Updated Supply Map'!N15),J15-K15,"")</f>
        <v>11203.14</v>
      </c>
      <c r="M15" s="6">
        <f>IF(ISNUMBER('[1]Updated Supply Map'!N15),L15/J15,"")</f>
        <v>0.18487652059574283</v>
      </c>
      <c r="N15">
        <f>IF(ISNUMBER('[1]Updated Supply Map'!K15),(12-(DATEDIF("1/4/5",'[1]Updated Supply Map'!K15,"m"))),"")</f>
        <v>9</v>
      </c>
      <c r="O15" s="5">
        <f t="shared" si="0"/>
        <v>8402.355</v>
      </c>
      <c r="P15" s="6">
        <f>IF(ISNUMBER('[1]Updated Supply Map'!N15),O15/J15,"")</f>
        <v>0.1386573904468071</v>
      </c>
      <c r="R15" s="5">
        <f t="shared" si="1"/>
        <v>52195.604999999996</v>
      </c>
    </row>
    <row r="16" spans="1:18" ht="12.75">
      <c r="A16" t="str">
        <f>'[1]Baseline Supply Map'!A16</f>
        <v>C</v>
      </c>
      <c r="B16" s="18">
        <f>'[1]Baseline Supply Map'!B16</f>
        <v>38412</v>
      </c>
      <c r="C16" s="28">
        <f>IF(ISNUMBER('[1]Updated Supply Map'!K16),'[1]Updated Supply Map'!K16,"")</f>
        <v>38534</v>
      </c>
      <c r="D16" s="18">
        <f>'[1]Baseline Supply Map'!D16</f>
        <v>37773</v>
      </c>
      <c r="E16" t="str">
        <f>'[1]Baseline Supply Map'!R16</f>
        <v>Single Homeless with Support Needs</v>
      </c>
      <c r="F16">
        <f>'[1]Baseline Supply Map'!F16</f>
        <v>30</v>
      </c>
      <c r="G16" t="str">
        <f>'[1]Baseline Supply Map'!G16</f>
        <v>Adullam</v>
      </c>
      <c r="H16" t="str">
        <f>'[1]Baseline Supply Map'!H16</f>
        <v>RSL</v>
      </c>
      <c r="I16" t="str">
        <f>'[1]Baseline Supply Map'!I16</f>
        <v>Liberty House</v>
      </c>
      <c r="J16" s="5">
        <f>IF(ISNUMBER('[1]Updated Supply Map'!N16),'[1]Baseline Supply Map'!Q16,"")</f>
        <v>288332.94</v>
      </c>
      <c r="K16" s="5">
        <f>IF(ISNUMBER('[1]Updated Supply Map'!N16),'[1]Updated Supply Map'!N16,"")</f>
        <v>263330</v>
      </c>
      <c r="L16" s="5">
        <f>IF(ISNUMBER('[1]Updated Supply Map'!N16),J16-K16,"")</f>
        <v>25002.940000000002</v>
      </c>
      <c r="M16" s="6">
        <f>IF(ISNUMBER('[1]Updated Supply Map'!N16),L16/J16,"")</f>
        <v>0.0867155171379309</v>
      </c>
      <c r="N16">
        <f>IF(ISNUMBER('[1]Updated Supply Map'!K16),(12-(DATEDIF("1/4/5",'[1]Updated Supply Map'!K16,"m"))),"")</f>
        <v>9</v>
      </c>
      <c r="O16" s="5">
        <f t="shared" si="0"/>
        <v>18752.205</v>
      </c>
      <c r="P16" s="6">
        <f>IF(ISNUMBER('[1]Updated Supply Map'!N16),O16/J16,"")</f>
        <v>0.06503663785344818</v>
      </c>
      <c r="R16" s="5">
        <f t="shared" si="1"/>
        <v>269580.735</v>
      </c>
    </row>
    <row r="17" spans="1:19" ht="12.75">
      <c r="A17" t="str">
        <f>'[1]Baseline Supply Map'!A17</f>
        <v>C</v>
      </c>
      <c r="B17" s="18">
        <f>'[1]Baseline Supply Map'!B17</f>
        <v>38412</v>
      </c>
      <c r="C17" s="28">
        <f>IF(ISNUMBER('[1]Updated Supply Map'!K17),'[1]Updated Supply Map'!K17,"")</f>
        <v>38520</v>
      </c>
      <c r="D17" s="18">
        <f>'[1]Baseline Supply Map'!D17</f>
        <v>37987</v>
      </c>
      <c r="E17" t="str">
        <f>'[1]Baseline Supply Map'!R17</f>
        <v>Older people with support needs</v>
      </c>
      <c r="F17">
        <f>'[1]Baseline Supply Map'!F17</f>
        <v>278</v>
      </c>
      <c r="G17" t="str">
        <f>'[1]Baseline Supply Map'!G17</f>
        <v>Anchor Trust</v>
      </c>
      <c r="H17" t="str">
        <f>'[1]Baseline Supply Map'!H17</f>
        <v>Home Improvement Agency (HIA) Service</v>
      </c>
      <c r="I17" t="str">
        <f>'[1]Baseline Supply Map'!I17</f>
        <v>Staying Put</v>
      </c>
      <c r="J17" s="5">
        <f>IF(ISNUMBER('[1]Updated Supply Map'!N17),'[1]Baseline Supply Map'!Q17,"")</f>
        <v>30000</v>
      </c>
      <c r="K17" s="21">
        <f>IF(ISNUMBER('[1]Updated Supply Map'!N17),'[1]Updated Supply Map'!N17,"")</f>
        <v>30000</v>
      </c>
      <c r="L17" s="5">
        <f>IF(ISNUMBER('[1]Updated Supply Map'!N17),J17-K17,"")</f>
        <v>0</v>
      </c>
      <c r="M17" s="6">
        <f>IF(ISNUMBER('[1]Updated Supply Map'!N17),L17/J17,"")</f>
        <v>0</v>
      </c>
      <c r="N17">
        <f>IF(ISNUMBER('[1]Updated Supply Map'!K17),(12-(DATEDIF("1/4/5",'[1]Updated Supply Map'!K17,"m"))),"")</f>
        <v>10</v>
      </c>
      <c r="O17" s="5">
        <f t="shared" si="0"/>
        <v>0</v>
      </c>
      <c r="P17" s="6">
        <f>IF(ISNUMBER('[1]Updated Supply Map'!N17),O17/J17,"")</f>
        <v>0</v>
      </c>
      <c r="R17" s="5">
        <f t="shared" si="1"/>
        <v>30000</v>
      </c>
      <c r="S17" s="8" t="s">
        <v>20</v>
      </c>
    </row>
    <row r="18" spans="1:18" ht="12.75">
      <c r="A18" t="str">
        <f>'[1]Baseline Supply Map'!A18</f>
        <v>C</v>
      </c>
      <c r="B18" s="18">
        <f>'[1]Baseline Supply Map'!B18</f>
        <v>38412</v>
      </c>
      <c r="C18" s="28">
        <f>IF(ISNUMBER('[1]Updated Supply Map'!K18),'[1]Updated Supply Map'!K18,"")</f>
        <v>38534</v>
      </c>
      <c r="D18" s="18">
        <f>'[1]Baseline Supply Map'!D18</f>
        <v>37803</v>
      </c>
      <c r="E18" t="str">
        <f>'[1]Baseline Supply Map'!R18</f>
        <v>Single Homeless with Support Needs</v>
      </c>
      <c r="F18">
        <f>'[1]Baseline Supply Map'!F18</f>
        <v>650</v>
      </c>
      <c r="G18" t="str">
        <f>'[1]Baseline Supply Map'!G18</f>
        <v>Care Cover</v>
      </c>
      <c r="H18" t="str">
        <f>'[1]Baseline Supply Map'!H18</f>
        <v>Private Company</v>
      </c>
      <c r="I18" t="str">
        <f>'[1]Baseline Supply Map'!I18</f>
        <v>AAFE Project </v>
      </c>
      <c r="J18" s="5">
        <f>IF(ISNUMBER('[1]Updated Supply Map'!N18),'[1]Baseline Supply Map'!Q18,"")</f>
        <v>89470.92</v>
      </c>
      <c r="K18" s="5">
        <f>IF(ISNUMBER('[1]Updated Supply Map'!N18),'[1]Updated Supply Map'!N18,"")</f>
        <v>30254.64</v>
      </c>
      <c r="L18" s="5">
        <f>IF(ISNUMBER('[1]Updated Supply Map'!N18),J18-K18,"")</f>
        <v>59216.28</v>
      </c>
      <c r="M18" s="6">
        <f>IF(ISNUMBER('[1]Updated Supply Map'!N18),L18/J18,"")</f>
        <v>0.6618494590197574</v>
      </c>
      <c r="N18">
        <f>IF(ISNUMBER('[1]Updated Supply Map'!K18),(12-(DATEDIF("1/4/5",'[1]Updated Supply Map'!K18,"m"))),"")</f>
        <v>9</v>
      </c>
      <c r="O18" s="5">
        <f t="shared" si="0"/>
        <v>44412.21</v>
      </c>
      <c r="P18" s="6">
        <f>IF(ISNUMBER('[1]Updated Supply Map'!N18),O18/J18,"")</f>
        <v>0.4963870942648181</v>
      </c>
      <c r="R18" s="5">
        <f t="shared" si="1"/>
        <v>45058.71</v>
      </c>
    </row>
    <row r="19" spans="1:18" ht="12.75">
      <c r="A19" t="str">
        <f>'[1]Baseline Supply Map'!A19</f>
        <v>C</v>
      </c>
      <c r="B19" s="18">
        <f>'[1]Baseline Supply Map'!B19</f>
        <v>38412</v>
      </c>
      <c r="C19" s="28">
        <f>IF(ISNUMBER('[1]Updated Supply Map'!K19),'[1]Updated Supply Map'!K19,"")</f>
        <v>38534</v>
      </c>
      <c r="D19" s="18">
        <f>'[1]Baseline Supply Map'!D19</f>
        <v>37803</v>
      </c>
      <c r="E19" t="str">
        <f>'[1]Baseline Supply Map'!R19</f>
        <v>Single Homeless with Support Needs</v>
      </c>
      <c r="F19">
        <f>'[1]Baseline Supply Map'!F19</f>
        <v>555</v>
      </c>
      <c r="G19" t="str">
        <f>'[1]Baseline Supply Map'!G19</f>
        <v>Care Cover</v>
      </c>
      <c r="H19" t="str">
        <f>'[1]Baseline Supply Map'!H19</f>
        <v>Private Company</v>
      </c>
      <c r="I19" t="str">
        <f>'[1]Baseline Supply Map'!I19</f>
        <v>Hope House</v>
      </c>
      <c r="J19" s="5">
        <f>IF(ISNUMBER('[1]Updated Supply Map'!N19),'[1]Baseline Supply Map'!Q19,"")</f>
        <v>89470.89</v>
      </c>
      <c r="K19" s="5">
        <f>IF(ISNUMBER('[1]Updated Supply Map'!N19),'[1]Updated Supply Map'!N19,"")</f>
        <v>43951.44</v>
      </c>
      <c r="L19" s="5">
        <f>IF(ISNUMBER('[1]Updated Supply Map'!N19),J19-K19,"")</f>
        <v>45519.45</v>
      </c>
      <c r="M19" s="6">
        <f>IF(ISNUMBER('[1]Updated Supply Map'!N19),L19/J19,"")</f>
        <v>0.5087626824769487</v>
      </c>
      <c r="N19">
        <f>IF(ISNUMBER('[1]Updated Supply Map'!K19),(12-(DATEDIF("1/4/5",'[1]Updated Supply Map'!K19,"m"))),"")</f>
        <v>9</v>
      </c>
      <c r="O19" s="5">
        <f t="shared" si="0"/>
        <v>34139.5875</v>
      </c>
      <c r="P19" s="6">
        <f>IF(ISNUMBER('[1]Updated Supply Map'!N19),O19/J19,"")</f>
        <v>0.3815720118577115</v>
      </c>
      <c r="R19" s="5">
        <f t="shared" si="1"/>
        <v>55331.302500000005</v>
      </c>
    </row>
    <row r="20" spans="1:18" ht="12.75">
      <c r="A20" t="str">
        <f>'[1]Baseline Supply Map'!A20</f>
        <v>C</v>
      </c>
      <c r="B20" s="18">
        <f>'[1]Baseline Supply Map'!B20</f>
        <v>38412</v>
      </c>
      <c r="C20" s="28">
        <f>IF(ISNUMBER('[1]Updated Supply Map'!K20),'[1]Updated Supply Map'!K20,"")</f>
        <v>38534</v>
      </c>
      <c r="D20" s="18">
        <f>'[1]Baseline Supply Map'!D20</f>
        <v>37803</v>
      </c>
      <c r="E20" t="str">
        <f>'[1]Baseline Supply Map'!R20</f>
        <v>Single Homeless with Support Needs</v>
      </c>
      <c r="F20">
        <f>'[1]Baseline Supply Map'!F20</f>
        <v>516</v>
      </c>
      <c r="G20" t="str">
        <f>'[1]Baseline Supply Map'!G20</f>
        <v>Care Cover</v>
      </c>
      <c r="H20" t="str">
        <f>'[1]Baseline Supply Map'!H20</f>
        <v>Private Company</v>
      </c>
      <c r="I20" t="str">
        <f>'[1]Baseline Supply Map'!I20</f>
        <v>Treasure House</v>
      </c>
      <c r="J20" s="5">
        <f>IF(ISNUMBER('[1]Updated Supply Map'!N20),'[1]Baseline Supply Map'!Q20,"")</f>
        <v>89470.89</v>
      </c>
      <c r="K20" s="5">
        <f>IF(ISNUMBER('[1]Updated Supply Map'!N20),'[1]Updated Supply Map'!N20,"")</f>
        <v>89470.89</v>
      </c>
      <c r="L20" s="5">
        <f>IF(ISNUMBER('[1]Updated Supply Map'!N20),J20-K20,"")</f>
        <v>0</v>
      </c>
      <c r="M20" s="6">
        <f>IF(ISNUMBER('[1]Updated Supply Map'!N20),L20/J20,"")</f>
        <v>0</v>
      </c>
      <c r="N20">
        <f>IF(ISNUMBER('[1]Updated Supply Map'!K20),(12-(DATEDIF("1/4/5",'[1]Updated Supply Map'!K20,"m"))),"")</f>
        <v>9</v>
      </c>
      <c r="O20" s="5">
        <f t="shared" si="0"/>
        <v>0</v>
      </c>
      <c r="P20" s="6">
        <f>IF(ISNUMBER('[1]Updated Supply Map'!N20),O20/J20,"")</f>
        <v>0</v>
      </c>
      <c r="R20" s="5">
        <f t="shared" si="1"/>
        <v>89470.89</v>
      </c>
    </row>
    <row r="21" spans="1:19" ht="12.75">
      <c r="A21" t="str">
        <f>'[1]Baseline Supply Map'!A21</f>
        <v>C</v>
      </c>
      <c r="B21" s="18">
        <f>'[1]Baseline Supply Map'!B21</f>
        <v>38412</v>
      </c>
      <c r="C21" s="28">
        <f>IF(ISNUMBER('[1]Updated Supply Map'!K21),'[1]Updated Supply Map'!K21,"")</f>
        <v>38534</v>
      </c>
      <c r="D21" s="18" t="e">
        <f>'[1]Baseline Supply Map'!D21</f>
        <v>#REF!</v>
      </c>
      <c r="E21" t="str">
        <f>'[1]Baseline Supply Map'!R21</f>
        <v>Young People at Risk</v>
      </c>
      <c r="F21" t="e">
        <f>'[1]Baseline Supply Map'!F21</f>
        <v>#REF!</v>
      </c>
      <c r="G21" t="str">
        <f>'[1]Baseline Supply Map'!G21</f>
        <v>City of Salford Housing Services</v>
      </c>
      <c r="H21" t="str">
        <f>'[1]Baseline Supply Map'!H21</f>
        <v>Local Authority - Housing Dept</v>
      </c>
      <c r="I21" t="str">
        <f>'[1]Baseline Supply Map'!I21</f>
        <v>Young Person Homeless Service (floating)</v>
      </c>
      <c r="J21" s="5">
        <f>IF(ISNUMBER('[1]Updated Supply Map'!N21),'[1]Baseline Supply Map'!Q21,"")</f>
        <v>18247.38</v>
      </c>
      <c r="K21" s="5">
        <f>IF(ISNUMBER('[1]Updated Supply Map'!N21),'[1]Updated Supply Map'!N21,"")</f>
        <v>0</v>
      </c>
      <c r="L21" s="5">
        <f>IF(ISNUMBER('[1]Updated Supply Map'!N21),J21-K21,"")</f>
        <v>18247.38</v>
      </c>
      <c r="M21" s="6">
        <f>IF(ISNUMBER('[1]Updated Supply Map'!N21),L21/J21,"")</f>
        <v>1</v>
      </c>
      <c r="N21">
        <f>IF(ISNUMBER('[1]Updated Supply Map'!K21),(12-(DATEDIF("1/4/5",'[1]Updated Supply Map'!K21,"m"))),"")</f>
        <v>9</v>
      </c>
      <c r="O21" s="5">
        <v>18247.38</v>
      </c>
      <c r="P21" s="6">
        <f>IF(ISNUMBER('[1]Updated Supply Map'!N21),O21/J21,"")</f>
        <v>1</v>
      </c>
      <c r="R21" s="5">
        <f t="shared" si="1"/>
        <v>4561.845</v>
      </c>
      <c r="S21" s="8" t="s">
        <v>19</v>
      </c>
    </row>
    <row r="22" spans="1:18" ht="12.75">
      <c r="A22" t="str">
        <f>'[1]Baseline Supply Map'!A22</f>
        <v>C</v>
      </c>
      <c r="B22" s="18">
        <f>'[1]Baseline Supply Map'!B22</f>
        <v>38412</v>
      </c>
      <c r="C22" s="28">
        <f>IF(ISNUMBER('[1]Updated Supply Map'!K22),'[1]Updated Supply Map'!K22,"")</f>
        <v>38534</v>
      </c>
      <c r="D22" s="18">
        <f>'[1]Baseline Supply Map'!D22</f>
        <v>37773</v>
      </c>
      <c r="E22" t="str">
        <f>'[1]Baseline Supply Map'!R22</f>
        <v>Homeless Families with Support Needs</v>
      </c>
      <c r="F22">
        <f>'[1]Baseline Supply Map'!F22</f>
        <v>640</v>
      </c>
      <c r="G22" t="str">
        <f>'[1]Baseline Supply Map'!G22</f>
        <v>City of Salford Housing Services</v>
      </c>
      <c r="H22" t="str">
        <f>'[1]Baseline Supply Map'!H22</f>
        <v>Local Authority - Housing Dept</v>
      </c>
      <c r="I22" t="str">
        <f>'[1]Baseline Supply Map'!I22</f>
        <v>Homeless Families </v>
      </c>
      <c r="J22" s="5">
        <f>IF(ISNUMBER('[1]Updated Supply Map'!N22),'[1]Baseline Supply Map'!Q22,"")</f>
        <v>277914.77</v>
      </c>
      <c r="K22" s="5">
        <f>IF(ISNUMBER('[1]Updated Supply Map'!N22),'[1]Updated Supply Map'!N22,"")</f>
        <v>264019.03</v>
      </c>
      <c r="L22" s="5">
        <f>IF(ISNUMBER('[1]Updated Supply Map'!N22),J22-K22,"")</f>
        <v>13895.73999999999</v>
      </c>
      <c r="M22" s="6">
        <f>IF(ISNUMBER('[1]Updated Supply Map'!N22),L22/J22,"")</f>
        <v>0.05000000539733815</v>
      </c>
      <c r="N22">
        <f>IF(ISNUMBER('[1]Updated Supply Map'!K22),(12-(DATEDIF("1/4/5",'[1]Updated Supply Map'!K22,"m"))),"")</f>
        <v>9</v>
      </c>
      <c r="O22" s="5">
        <v>13895.74</v>
      </c>
      <c r="P22" s="6">
        <f>IF(ISNUMBER('[1]Updated Supply Map'!N22),O22/J22,"")</f>
        <v>0.050000005397338176</v>
      </c>
      <c r="R22" s="5">
        <f t="shared" si="1"/>
        <v>267492.965</v>
      </c>
    </row>
    <row r="23" spans="1:18" ht="12.75">
      <c r="A23" t="str">
        <f>'[1]Baseline Supply Map'!A23</f>
        <v>C</v>
      </c>
      <c r="B23" s="18">
        <f>'[1]Baseline Supply Map'!B23</f>
        <v>38412</v>
      </c>
      <c r="C23" s="28">
        <f>IF(ISNUMBER('[1]Updated Supply Map'!K23),'[1]Updated Supply Map'!K23,"")</f>
        <v>38534</v>
      </c>
      <c r="D23" s="18">
        <f>'[1]Baseline Supply Map'!D23</f>
        <v>37773</v>
      </c>
      <c r="E23" t="str">
        <f>'[1]Baseline Supply Map'!R23</f>
        <v>Young People at Risk</v>
      </c>
      <c r="F23">
        <f>'[1]Baseline Supply Map'!F23</f>
        <v>346</v>
      </c>
      <c r="G23" t="str">
        <f>'[1]Baseline Supply Map'!G23</f>
        <v>City of Salford Housing Services</v>
      </c>
      <c r="H23" t="str">
        <f>'[1]Baseline Supply Map'!H23</f>
        <v>Local Authority - Housing Dept</v>
      </c>
      <c r="I23" t="str">
        <f>'[1]Baseline Supply Map'!I23</f>
        <v>Young Person Homeless Service (resid) </v>
      </c>
      <c r="J23" s="5">
        <f>IF(ISNUMBER('[1]Updated Supply Map'!N23),'[1]Baseline Supply Map'!Q23,"")</f>
        <v>206091.86</v>
      </c>
      <c r="K23" s="5">
        <f>IF(ISNUMBER('[1]Updated Supply Map'!N23),'[1]Updated Supply Map'!N23,"")</f>
        <v>213122.28</v>
      </c>
      <c r="L23" s="5">
        <f>IF(ISNUMBER('[1]Updated Supply Map'!N23),J23-K23,"")</f>
        <v>-7030.420000000013</v>
      </c>
      <c r="M23" s="6">
        <f>IF(ISNUMBER('[1]Updated Supply Map'!N23),L23/J23,"")</f>
        <v>-0.034113040660606456</v>
      </c>
      <c r="N23">
        <f>IF(ISNUMBER('[1]Updated Supply Map'!K23),(12-(DATEDIF("1/4/5",'[1]Updated Supply Map'!K23,"m"))),"")</f>
        <v>9</v>
      </c>
      <c r="O23" s="5">
        <v>-7030.420000000013</v>
      </c>
      <c r="P23" s="6">
        <f>IF(ISNUMBER('[1]Updated Supply Map'!N23),O23/J23,"")</f>
        <v>-0.034113040660606456</v>
      </c>
      <c r="R23" s="5">
        <f t="shared" si="1"/>
        <v>211364.675</v>
      </c>
    </row>
    <row r="24" spans="1:18" ht="12.75">
      <c r="A24" t="str">
        <f>'[1]Baseline Supply Map'!A24</f>
        <v>C</v>
      </c>
      <c r="B24" s="18">
        <f>'[1]Baseline Supply Map'!B24</f>
        <v>38412</v>
      </c>
      <c r="C24" s="28">
        <f>IF(ISNUMBER('[1]Updated Supply Map'!K24),'[1]Updated Supply Map'!K24,"")</f>
      </c>
      <c r="D24" s="18">
        <f>'[1]Baseline Supply Map'!D24</f>
        <v>37987</v>
      </c>
      <c r="E24" t="str">
        <f>'[1]Baseline Supply Map'!R24</f>
        <v>Single Homeless with Support Needs</v>
      </c>
      <c r="F24">
        <f>'[1]Baseline Supply Map'!F24</f>
        <v>18</v>
      </c>
      <c r="G24" t="str">
        <f>'[1]Baseline Supply Map'!G24</f>
        <v>Salvation Army</v>
      </c>
      <c r="H24" t="str">
        <f>'[1]Baseline Supply Map'!H24</f>
        <v>Charitable Organisation</v>
      </c>
      <c r="I24" t="str">
        <f>'[1]Baseline Supply Map'!I24</f>
        <v>James Street (1)</v>
      </c>
      <c r="J24" s="5">
        <f>IF(ISNUMBER('[1]Updated Supply Map'!N24),'[1]Baseline Supply Map'!Q24,"")</f>
        <v>286807.68</v>
      </c>
      <c r="K24" s="5">
        <f>IF(ISNUMBER('[1]Updated Supply Map'!N24),'[1]Updated Supply Map'!N24,"")</f>
        <v>286807.68</v>
      </c>
      <c r="L24" s="5">
        <f>IF(ISNUMBER('[1]Updated Supply Map'!N24),J24-K24,"")</f>
        <v>0</v>
      </c>
      <c r="M24" s="6">
        <f>IF(ISNUMBER('[1]Updated Supply Map'!N24),L24/J24,"")</f>
        <v>0</v>
      </c>
      <c r="N24">
        <f>IF(ISNUMBER('[1]Updated Supply Map'!K24),(12-(DATEDIF("1/4/5",'[1]Updated Supply Map'!K24,"m"))),"")</f>
      </c>
      <c r="O24" s="5">
        <f>IF(ISTEXT(N24),"",L24/12*(N24))</f>
      </c>
      <c r="P24" s="6">
        <v>0</v>
      </c>
      <c r="R24" s="5">
        <f t="shared" si="1"/>
      </c>
    </row>
    <row r="25" spans="1:18" ht="12.75">
      <c r="A25" t="str">
        <f>'[1]Baseline Supply Map'!A25</f>
        <v>B</v>
      </c>
      <c r="B25" s="18">
        <f>'[1]Baseline Supply Map'!B25</f>
        <v>38443</v>
      </c>
      <c r="C25" s="28">
        <f>IF(ISNUMBER('[1]Updated Supply Map'!K25),'[1]Updated Supply Map'!K25,"")</f>
        <v>38565</v>
      </c>
      <c r="D25" s="18">
        <f>'[1]Baseline Supply Map'!D25</f>
        <v>37803</v>
      </c>
      <c r="E25" t="str">
        <f>'[1]Baseline Supply Map'!R25</f>
        <v>Offenders or People at risk of Offending</v>
      </c>
      <c r="F25">
        <f>'[1]Baseline Supply Map'!F25</f>
        <v>451</v>
      </c>
      <c r="G25" t="str">
        <f>'[1]Baseline Supply Map'!G25</f>
        <v>English Churches Housing Group</v>
      </c>
      <c r="H25" t="str">
        <f>'[1]Baseline Supply Map'!H25</f>
        <v>RSL</v>
      </c>
      <c r="I25" t="str">
        <f>'[1]Baseline Supply Map'!I25</f>
        <v>SASH</v>
      </c>
      <c r="J25" s="5">
        <f>IF(ISNUMBER('[1]Updated Supply Map'!N25),'[1]Baseline Supply Map'!Q25,"")</f>
        <v>235515.26</v>
      </c>
      <c r="K25" s="5">
        <f>IF(ISNUMBER('[1]Updated Supply Map'!N25),'[1]Updated Supply Map'!N25,"")</f>
        <v>221058</v>
      </c>
      <c r="L25" s="5">
        <f>IF(ISNUMBER('[1]Updated Supply Map'!N25),J25-K25,"")</f>
        <v>14457.26000000001</v>
      </c>
      <c r="M25" s="6">
        <f>IF(ISNUMBER('[1]Updated Supply Map'!N25),L25/J25,"")</f>
        <v>0.061385661379224465</v>
      </c>
      <c r="N25">
        <f>IF(ISNUMBER('[1]Updated Supply Map'!K25),(12-(DATEDIF("1/4/5",'[1]Updated Supply Map'!K25,"m"))),"")</f>
        <v>8</v>
      </c>
      <c r="O25" s="5">
        <f>IF(ISTEXT(N25),"",L25/12*(N25))</f>
        <v>9638.17333333334</v>
      </c>
      <c r="P25" s="6">
        <f>IF(ISNUMBER('[1]Updated Supply Map'!N25),O25/J25,"")</f>
        <v>0.04092377425281631</v>
      </c>
      <c r="R25" s="5">
        <f t="shared" si="1"/>
        <v>225877.08666666667</v>
      </c>
    </row>
    <row r="26" spans="1:18" ht="12.75">
      <c r="A26" t="str">
        <f>'[1]Baseline Supply Map'!A26</f>
        <v>B</v>
      </c>
      <c r="B26" s="18">
        <f>'[1]Baseline Supply Map'!B26</f>
        <v>38443</v>
      </c>
      <c r="C26" s="28">
        <f>IF(ISNUMBER('[1]Updated Supply Map'!K26),'[1]Updated Supply Map'!K26,"")</f>
        <v>38565</v>
      </c>
      <c r="D26" s="18">
        <f>'[1]Baseline Supply Map'!D26</f>
        <v>37803</v>
      </c>
      <c r="E26" t="str">
        <f>'[1]Baseline Supply Map'!R26</f>
        <v>Single Homeless with Support Needs</v>
      </c>
      <c r="F26">
        <f>'[1]Baseline Supply Map'!F26</f>
        <v>431</v>
      </c>
      <c r="G26" t="str">
        <f>'[1]Baseline Supply Map'!G26</f>
        <v>English Churches Housing Group</v>
      </c>
      <c r="H26" t="str">
        <f>'[1]Baseline Supply Map'!H26</f>
        <v>RSL</v>
      </c>
      <c r="I26" t="str">
        <f>'[1]Baseline Supply Map'!I26</f>
        <v>SASH Tenancy Support Scheme FS </v>
      </c>
      <c r="J26" s="5">
        <f>IF(ISNUMBER('[1]Updated Supply Map'!N26),'[1]Baseline Supply Map'!Q26,"")</f>
        <v>50324.93</v>
      </c>
      <c r="K26" s="5">
        <f>IF(ISNUMBER('[1]Updated Supply Map'!N26),'[1]Updated Supply Map'!N26,"")</f>
        <v>47389</v>
      </c>
      <c r="L26" s="5">
        <f>IF(ISNUMBER('[1]Updated Supply Map'!N26),J26-K26,"")</f>
        <v>2935.9300000000003</v>
      </c>
      <c r="M26" s="6">
        <f>IF(ISNUMBER('[1]Updated Supply Map'!N26),L26/J26,"")</f>
        <v>0.05833947508719834</v>
      </c>
      <c r="N26">
        <f>IF(ISNUMBER('[1]Updated Supply Map'!K26),(12-(DATEDIF("1/4/5",'[1]Updated Supply Map'!K26,"m"))),"")</f>
        <v>8</v>
      </c>
      <c r="O26" s="5">
        <f>IF(ISTEXT(N26),"",L26/12*(N26))</f>
        <v>1957.2866666666669</v>
      </c>
      <c r="P26" s="6">
        <f>IF(ISNUMBER('[1]Updated Supply Map'!N26),O26/J26,"")</f>
        <v>0.03889298339146556</v>
      </c>
      <c r="R26" s="5">
        <f t="shared" si="1"/>
        <v>48367.64333333333</v>
      </c>
    </row>
    <row r="27" spans="1:18" ht="12.75">
      <c r="A27" t="str">
        <f>'[1]Baseline Supply Map'!A27</f>
        <v>B</v>
      </c>
      <c r="B27" s="18">
        <f>'[1]Baseline Supply Map'!B27</f>
        <v>38443</v>
      </c>
      <c r="C27" s="28">
        <f>IF(ISNUMBER('[1]Updated Supply Map'!K27),'[1]Updated Supply Map'!K27,"")</f>
        <v>38565</v>
      </c>
      <c r="D27" s="18">
        <f>'[1]Baseline Supply Map'!D27</f>
        <v>37865</v>
      </c>
      <c r="E27" t="str">
        <f>'[1]Baseline Supply Map'!R27</f>
        <v>Single Homeless with Support Needs</v>
      </c>
      <c r="F27">
        <f>'[1]Baseline Supply Map'!F27</f>
        <v>359</v>
      </c>
      <c r="G27" t="str">
        <f>'[1]Baseline Supply Map'!G27</f>
        <v>Project 34</v>
      </c>
      <c r="H27" t="str">
        <f>'[1]Baseline Supply Map'!H27</f>
        <v>Charitable Organisation</v>
      </c>
      <c r="I27" t="str">
        <f>'[1]Baseline Supply Map'!I27</f>
        <v>Brentwood </v>
      </c>
      <c r="J27" s="5">
        <f>IF(ISNUMBER('[1]Updated Supply Map'!N27),'[1]Baseline Supply Map'!Q27,"")</f>
        <v>26213.37</v>
      </c>
      <c r="K27" s="5">
        <f>IF(ISNUMBER('[1]Updated Supply Map'!N27),'[1]Updated Supply Map'!N27,"")</f>
        <v>25230</v>
      </c>
      <c r="L27" s="5">
        <f>IF(ISNUMBER('[1]Updated Supply Map'!N27),J27-K27,"")</f>
        <v>983.369999999999</v>
      </c>
      <c r="M27" s="6">
        <f>IF(ISNUMBER('[1]Updated Supply Map'!N27),L27/J27,"")</f>
        <v>0.03751406248032966</v>
      </c>
      <c r="N27">
        <f>IF(ISNUMBER('[1]Updated Supply Map'!K27),(12-(DATEDIF("1/4/5",'[1]Updated Supply Map'!K27,"m"))),"")</f>
        <v>8</v>
      </c>
      <c r="O27" s="5">
        <f>IF(ISTEXT(N27),"",L27/12*(N27))</f>
        <v>655.5799999999994</v>
      </c>
      <c r="P27" s="6">
        <f>IF(ISNUMBER('[1]Updated Supply Map'!N27),O27/J27,"")</f>
        <v>0.025009374986886438</v>
      </c>
      <c r="R27" s="5">
        <f t="shared" si="1"/>
        <v>25557.79</v>
      </c>
    </row>
    <row r="28" spans="1:18" ht="12.75">
      <c r="A28" t="str">
        <f>'[1]Baseline Supply Map'!A28</f>
        <v>B</v>
      </c>
      <c r="B28" s="18">
        <f>'[1]Baseline Supply Map'!B28</f>
        <v>38443</v>
      </c>
      <c r="C28" s="28">
        <f>IF(ISNUMBER('[1]Updated Supply Map'!K28),'[1]Updated Supply Map'!K28,"")</f>
        <v>38565</v>
      </c>
      <c r="D28" s="18">
        <f>'[1]Baseline Supply Map'!D28</f>
        <v>37865</v>
      </c>
      <c r="E28" t="str">
        <f>'[1]Baseline Supply Map'!R28</f>
        <v>Single Homeless with Support Needs</v>
      </c>
      <c r="F28">
        <f>'[1]Baseline Supply Map'!F28</f>
        <v>87</v>
      </c>
      <c r="G28" t="str">
        <f>'[1]Baseline Supply Map'!G28</f>
        <v>Project 34</v>
      </c>
      <c r="H28" t="str">
        <f>'[1]Baseline Supply Map'!H28</f>
        <v>Charitable Organisation</v>
      </c>
      <c r="I28" t="str">
        <f>'[1]Baseline Supply Map'!I28</f>
        <v>Project 34</v>
      </c>
      <c r="J28" s="5">
        <f>IF(ISNUMBER('[1]Updated Supply Map'!N28),'[1]Baseline Supply Map'!Q28,"")</f>
        <v>137178.19</v>
      </c>
      <c r="K28" s="5">
        <f>IF(ISNUMBER('[1]Updated Supply Map'!N28),'[1]Updated Supply Map'!N28,"")</f>
        <v>132034</v>
      </c>
      <c r="L28" s="5">
        <f>IF(ISNUMBER('[1]Updated Supply Map'!N28),J28-K28,"")</f>
        <v>5144.190000000002</v>
      </c>
      <c r="M28" s="6">
        <f>IF(ISNUMBER('[1]Updated Supply Map'!N28),L28/J28,"")</f>
        <v>0.03750005740708492</v>
      </c>
      <c r="N28">
        <f>IF(ISNUMBER('[1]Updated Supply Map'!K28),(12-(DATEDIF("1/4/5",'[1]Updated Supply Map'!K28,"m"))),"")</f>
        <v>8</v>
      </c>
      <c r="O28" s="5">
        <f>IF(ISTEXT(N28),"",L28/12*(N28))</f>
        <v>3429.4600000000014</v>
      </c>
      <c r="P28" s="6">
        <f>IF(ISNUMBER('[1]Updated Supply Map'!N28),O28/J28,"")</f>
        <v>0.025000038271389944</v>
      </c>
      <c r="R28" s="5">
        <f t="shared" si="1"/>
        <v>133748.73</v>
      </c>
    </row>
    <row r="29" spans="1:18" ht="12.75">
      <c r="A29" t="str">
        <f>'[1]Baseline Supply Map'!A29</f>
        <v>C</v>
      </c>
      <c r="B29" s="18">
        <f>'[1]Baseline Supply Map'!B29</f>
        <v>38443</v>
      </c>
      <c r="C29" s="28">
        <f>IF(ISNUMBER('[1]Updated Supply Map'!K29),'[1]Updated Supply Map'!K29,"")</f>
      </c>
      <c r="D29" s="18">
        <f>'[1]Baseline Supply Map'!D29</f>
        <v>38078</v>
      </c>
      <c r="E29" t="str">
        <f>'[1]Baseline Supply Map'!R29</f>
        <v>Single Homeless with Support Needs</v>
      </c>
      <c r="F29">
        <f>'[1]Baseline Supply Map'!F29</f>
        <v>27</v>
      </c>
      <c r="G29" t="str">
        <f>'[1]Baseline Supply Map'!G29</f>
        <v>New Leaf</v>
      </c>
      <c r="H29" t="str">
        <f>'[1]Baseline Supply Map'!H29</f>
        <v>RSL</v>
      </c>
      <c r="I29" t="str">
        <f>'[1]Baseline Supply Map'!I29</f>
        <v>Salford Foyer</v>
      </c>
      <c r="J29" s="5">
        <f>IF(ISNUMBER('[1]Updated Supply Map'!N29),'[1]Baseline Supply Map'!Q29,"")</f>
      </c>
      <c r="K29" s="5">
        <f>IF(ISNUMBER('[1]Updated Supply Map'!N29),'[1]Updated Supply Map'!N29,"")</f>
      </c>
      <c r="L29" s="5">
        <f>IF(ISNUMBER('[1]Updated Supply Map'!N29),J29-K29,"")</f>
      </c>
      <c r="M29" s="6">
        <f>IF(ISNUMBER('[1]Updated Supply Map'!N29),L29/J29,"")</f>
      </c>
      <c r="N29">
        <f>IF(ISNUMBER('[1]Updated Supply Map'!K29),(12-(DATEDIF("1/4/5",'[1]Updated Supply Map'!K29,"m"))),"")</f>
      </c>
      <c r="P29" s="6">
        <f>IF(ISNUMBER('[1]Updated Supply Map'!N29),O29/J29,"")</f>
      </c>
      <c r="R29" s="5">
        <f t="shared" si="1"/>
      </c>
    </row>
    <row r="30" spans="1:18" ht="12.75">
      <c r="A30" t="str">
        <f>'[1]Baseline Supply Map'!A30</f>
        <v>C</v>
      </c>
      <c r="B30" s="18">
        <f>'[1]Baseline Supply Map'!B30</f>
        <v>38443</v>
      </c>
      <c r="C30" s="28">
        <f>IF(ISNUMBER('[1]Updated Supply Map'!K30),'[1]Updated Supply Map'!K30,"")</f>
      </c>
      <c r="D30" s="18">
        <f>'[1]Baseline Supply Map'!D30</f>
        <v>37803</v>
      </c>
      <c r="E30" t="str">
        <f>'[1]Baseline Supply Map'!R30</f>
        <v>People with Learning Disabilities</v>
      </c>
      <c r="F30">
        <f>'[1]Baseline Supply Map'!F30</f>
        <v>633</v>
      </c>
      <c r="G30" t="str">
        <f>'[1]Baseline Supply Map'!G30</f>
        <v>Positive Lifestyles</v>
      </c>
      <c r="H30" t="str">
        <f>'[1]Baseline Supply Map'!H30</f>
        <v>Voluntary Not for Profit Organisation</v>
      </c>
      <c r="I30" t="str">
        <f>'[1]Baseline Supply Map'!I30</f>
        <v>Cromwell Road 19-21 </v>
      </c>
      <c r="J30" s="5" t="s">
        <v>21</v>
      </c>
      <c r="K30" s="5">
        <f>IF(ISNUMBER('[1]Updated Supply Map'!N30),'[1]Updated Supply Map'!N30,"")</f>
      </c>
      <c r="L30" s="5">
        <f>IF(ISNUMBER('[1]Updated Supply Map'!N30),J30-K30,"")</f>
      </c>
      <c r="M30" s="6">
        <f>IF(ISNUMBER('[1]Updated Supply Map'!N30),L30/J30,"")</f>
      </c>
      <c r="N30">
        <f>IF(ISNUMBER('[1]Updated Supply Map'!K30),(12-(DATEDIF("1/4/5",'[1]Updated Supply Map'!K30,"m"))),"")</f>
      </c>
      <c r="P30" s="6">
        <f>IF(ISNUMBER('[1]Updated Supply Map'!N30),O30/J30,"")</f>
      </c>
      <c r="R30" s="5">
        <f t="shared" si="1"/>
      </c>
    </row>
    <row r="31" spans="1:18" ht="12.75">
      <c r="A31" t="str">
        <f>'[1]Baseline Supply Map'!A31</f>
        <v>C</v>
      </c>
      <c r="B31" s="18">
        <f>'[1]Baseline Supply Map'!B31</f>
        <v>38443</v>
      </c>
      <c r="C31" s="28">
        <f>IF(ISNUMBER('[1]Updated Supply Map'!K31),'[1]Updated Supply Map'!K31,"")</f>
      </c>
      <c r="D31" s="18">
        <f>'[1]Baseline Supply Map'!D31</f>
        <v>37803</v>
      </c>
      <c r="E31" t="str">
        <f>'[1]Baseline Supply Map'!R31</f>
        <v>Single Homeless with Support Needs</v>
      </c>
      <c r="F31">
        <f>'[1]Baseline Supply Map'!F31</f>
        <v>101</v>
      </c>
      <c r="G31" t="str">
        <f>'[1]Baseline Supply Map'!G31</f>
        <v>Positive Lifestyles</v>
      </c>
      <c r="H31" t="str">
        <f>'[1]Baseline Supply Map'!H31</f>
        <v>Voluntary Not for Profit Organisation</v>
      </c>
      <c r="I31" t="str">
        <f>'[1]Baseline Supply Map'!I31</f>
        <v>Lancaster House</v>
      </c>
      <c r="J31" s="5" t="s">
        <v>21</v>
      </c>
      <c r="K31" s="5">
        <f>IF(ISNUMBER('[1]Updated Supply Map'!N31),'[1]Updated Supply Map'!N31,"")</f>
      </c>
      <c r="L31" s="5">
        <f>IF(ISNUMBER('[1]Updated Supply Map'!N31),J31-K31,"")</f>
      </c>
      <c r="M31" s="6">
        <f>IF(ISNUMBER('[1]Updated Supply Map'!N31),L31/J31,"")</f>
      </c>
      <c r="N31">
        <f>IF(ISNUMBER('[1]Updated Supply Map'!K31),(12-(DATEDIF("1/4/5",'[1]Updated Supply Map'!K31,"m"))),"")</f>
      </c>
      <c r="P31" s="6">
        <f>IF(ISNUMBER('[1]Updated Supply Map'!N31),O31/J31,"")</f>
      </c>
      <c r="R31" s="5">
        <f t="shared" si="1"/>
      </c>
    </row>
    <row r="32" spans="1:18" ht="12.75">
      <c r="A32" t="str">
        <f>'[1]Baseline Supply Map'!A32</f>
        <v>C</v>
      </c>
      <c r="B32" s="18">
        <f>'[1]Baseline Supply Map'!B32</f>
        <v>38443</v>
      </c>
      <c r="C32" s="28">
        <f>IF(ISNUMBER('[1]Updated Supply Map'!K32),'[1]Updated Supply Map'!K32,"")</f>
      </c>
      <c r="D32" s="18">
        <f>'[1]Baseline Supply Map'!D32</f>
        <v>37803</v>
      </c>
      <c r="E32" t="str">
        <f>'[1]Baseline Supply Map'!R32</f>
        <v>People with Alcohol Problems</v>
      </c>
      <c r="F32">
        <f>'[1]Baseline Supply Map'!F32</f>
        <v>366</v>
      </c>
      <c r="G32" t="str">
        <f>'[1]Baseline Supply Map'!G32</f>
        <v>Positive Lifestyles</v>
      </c>
      <c r="H32" t="str">
        <f>'[1]Baseline Supply Map'!H32</f>
        <v>Voluntary Not for Profit Organisation</v>
      </c>
      <c r="I32" t="str">
        <f>'[1]Baseline Supply Map'!I32</f>
        <v>Royal Court</v>
      </c>
      <c r="J32" s="5" t="s">
        <v>21</v>
      </c>
      <c r="K32" s="5">
        <f>IF(ISNUMBER('[1]Updated Supply Map'!N32),'[1]Updated Supply Map'!N32,"")</f>
      </c>
      <c r="L32" s="5">
        <f>IF(ISNUMBER('[1]Updated Supply Map'!N32),J32-K32,"")</f>
      </c>
      <c r="M32" s="6">
        <f>IF(ISNUMBER('[1]Updated Supply Map'!N32),L32/J32,"")</f>
      </c>
      <c r="N32">
        <f>IF(ISNUMBER('[1]Updated Supply Map'!K32),(12-(DATEDIF("1/4/5",'[1]Updated Supply Map'!K32,"m"))),"")</f>
      </c>
      <c r="P32" s="6">
        <f>IF(ISNUMBER('[1]Updated Supply Map'!N32),O32/J32,"")</f>
      </c>
      <c r="R32" s="5">
        <f t="shared" si="1"/>
      </c>
    </row>
    <row r="33" spans="1:18" ht="12.75">
      <c r="A33" t="str">
        <f>'[1]Baseline Supply Map'!A33</f>
        <v>C</v>
      </c>
      <c r="B33" s="18">
        <f>'[1]Baseline Supply Map'!B33</f>
        <v>38443</v>
      </c>
      <c r="C33" s="28">
        <f>IF(ISNUMBER('[1]Updated Supply Map'!K33),'[1]Updated Supply Map'!K33,"")</f>
      </c>
      <c r="D33" s="18">
        <f>'[1]Baseline Supply Map'!D33</f>
        <v>37803</v>
      </c>
      <c r="E33" t="str">
        <f>'[1]Baseline Supply Map'!R33</f>
        <v>People with Alcohol Problems</v>
      </c>
      <c r="F33">
        <f>'[1]Baseline Supply Map'!F33</f>
        <v>365</v>
      </c>
      <c r="G33" t="str">
        <f>'[1]Baseline Supply Map'!G33</f>
        <v>Positive Lifestyles</v>
      </c>
      <c r="H33" t="str">
        <f>'[1]Baseline Supply Map'!H33</f>
        <v>Voluntary Not for Profit Organisation</v>
      </c>
      <c r="I33" t="str">
        <f>'[1]Baseline Supply Map'!I33</f>
        <v>Supported Tenancies</v>
      </c>
      <c r="J33" s="5" t="s">
        <v>21</v>
      </c>
      <c r="K33" s="5">
        <f>IF(ISNUMBER('[1]Updated Supply Map'!N33),'[1]Updated Supply Map'!N33,"")</f>
      </c>
      <c r="L33" s="5">
        <f>IF(ISNUMBER('[1]Updated Supply Map'!N33),J33-K33,"")</f>
      </c>
      <c r="M33" s="6">
        <f>IF(ISNUMBER('[1]Updated Supply Map'!N33),L33/J33,"")</f>
      </c>
      <c r="N33">
        <f>IF(ISNUMBER('[1]Updated Supply Map'!K33),(12-(DATEDIF("1/4/5",'[1]Updated Supply Map'!K33,"m"))),"")</f>
      </c>
      <c r="P33" s="6">
        <f>IF(ISNUMBER('[1]Updated Supply Map'!N33),O33/J33,"")</f>
      </c>
      <c r="R33" s="5">
        <f t="shared" si="1"/>
      </c>
    </row>
    <row r="34" spans="1:18" ht="12.75" hidden="1">
      <c r="A34" t="str">
        <f>'[1]Baseline Supply Map'!A34</f>
        <v>B</v>
      </c>
      <c r="B34" s="18">
        <f>'[1]Baseline Supply Map'!B34</f>
        <v>38473</v>
      </c>
      <c r="C34" s="28">
        <f>IF(ISNUMBER('[1]Updated Supply Map'!K34),'[1]Updated Supply Map'!K34,"")</f>
      </c>
      <c r="D34" s="18">
        <f>'[1]Baseline Supply Map'!D34</f>
        <v>37987</v>
      </c>
      <c r="E34" t="str">
        <f>'[1]Baseline Supply Map'!R34</f>
        <v>Single Homeless with Support Needs</v>
      </c>
      <c r="F34">
        <f>'[1]Baseline Supply Map'!F34</f>
        <v>5</v>
      </c>
      <c r="G34" t="str">
        <f>'[1]Baseline Supply Map'!G34</f>
        <v>Stonham Housing Association</v>
      </c>
      <c r="H34" t="str">
        <f>'[1]Baseline Supply Map'!H34</f>
        <v>RSL</v>
      </c>
      <c r="I34" t="str">
        <f>'[1]Baseline Supply Map'!I34</f>
        <v>Joan Lestor House (Flats)</v>
      </c>
      <c r="J34" s="5">
        <f>IF(ISNUMBER('[1]Updated Supply Map'!N34),'[1]Baseline Supply Map'!Q34,"")</f>
      </c>
      <c r="K34" s="5">
        <f>IF(ISNUMBER('[1]Updated Supply Map'!N34),'[1]Updated Supply Map'!N34,"")</f>
      </c>
      <c r="L34" s="5">
        <f>IF(ISNUMBER('[1]Updated Supply Map'!N34),J34-K34,"")</f>
      </c>
      <c r="M34" s="6">
        <f>IF(ISNUMBER('[1]Updated Supply Map'!N34),L34/J34,"")</f>
      </c>
      <c r="N34">
        <f>IF(ISNUMBER('[1]Updated Supply Map'!K34),(12-(DATEDIF("1/4/5",'[1]Updated Supply Map'!K34,"m"))),"")</f>
      </c>
      <c r="P34" s="6">
        <f>IF(ISNUMBER('[1]Updated Supply Map'!N34),O34/J34,"")</f>
      </c>
      <c r="R34" s="5">
        <f t="shared" si="1"/>
      </c>
    </row>
    <row r="35" spans="1:18" ht="12.75" hidden="1">
      <c r="A35" t="str">
        <f>'[1]Baseline Supply Map'!A35</f>
        <v>B</v>
      </c>
      <c r="B35" s="18">
        <f>'[1]Baseline Supply Map'!B35</f>
        <v>38473</v>
      </c>
      <c r="C35" s="28">
        <f>IF(ISNUMBER('[1]Updated Supply Map'!K35),'[1]Updated Supply Map'!K35,"")</f>
      </c>
      <c r="D35" s="18">
        <f>'[1]Baseline Supply Map'!D35</f>
        <v>37987</v>
      </c>
      <c r="E35" t="str">
        <f>'[1]Baseline Supply Map'!R35</f>
        <v>Single Homeless with Support Needs</v>
      </c>
      <c r="F35">
        <f>'[1]Baseline Supply Map'!F35</f>
        <v>517</v>
      </c>
      <c r="G35" t="str">
        <f>'[1]Baseline Supply Map'!G35</f>
        <v>Stonham Housing Association</v>
      </c>
      <c r="H35" t="str">
        <f>'[1]Baseline Supply Map'!H35</f>
        <v>RSL</v>
      </c>
      <c r="I35" t="str">
        <f>'[1]Baseline Supply Map'!I35</f>
        <v>Joan Lestor House (Rooms)</v>
      </c>
      <c r="J35" s="5">
        <f>IF(ISNUMBER('[1]Updated Supply Map'!N35),'[1]Baseline Supply Map'!Q35,"")</f>
      </c>
      <c r="K35" s="5">
        <f>IF(ISNUMBER('[1]Updated Supply Map'!N35),'[1]Updated Supply Map'!N35,"")</f>
      </c>
      <c r="L35" s="5">
        <f>IF(ISNUMBER('[1]Updated Supply Map'!N35),J35-K35,"")</f>
      </c>
      <c r="M35" s="6">
        <f>IF(ISNUMBER('[1]Updated Supply Map'!N35),L35/J35,"")</f>
      </c>
      <c r="N35">
        <f>IF(ISNUMBER('[1]Updated Supply Map'!K35),(12-(DATEDIF("1/4/5",'[1]Updated Supply Map'!K35,"m"))),"")</f>
      </c>
      <c r="P35" s="6">
        <f>IF(ISNUMBER('[1]Updated Supply Map'!N35),O35/J35,"")</f>
      </c>
      <c r="R35" s="5">
        <f t="shared" si="1"/>
      </c>
    </row>
    <row r="36" spans="1:18" ht="12.75" hidden="1">
      <c r="A36" t="str">
        <f>'[1]Baseline Supply Map'!A36</f>
        <v>C</v>
      </c>
      <c r="B36" s="18">
        <f>'[1]Baseline Supply Map'!B36</f>
        <v>38473</v>
      </c>
      <c r="C36" s="28">
        <f>IF(ISNUMBER('[1]Updated Supply Map'!K36),'[1]Updated Supply Map'!K36,"")</f>
      </c>
      <c r="D36" s="18">
        <f>'[1]Baseline Supply Map'!D36</f>
        <v>37865</v>
      </c>
      <c r="E36" t="str">
        <f>'[1]Baseline Supply Map'!R36</f>
        <v>People with Learning Disabilities</v>
      </c>
      <c r="F36">
        <f>'[1]Baseline Supply Map'!F36</f>
        <v>595</v>
      </c>
      <c r="G36" t="str">
        <f>'[1]Baseline Supply Map'!G36</f>
        <v>Foundations Ltd</v>
      </c>
      <c r="H36" t="str">
        <f>'[1]Baseline Supply Map'!H36</f>
        <v>Voluntary Not for Profit Organisation</v>
      </c>
      <c r="I36" t="str">
        <f>'[1]Baseline Supply Map'!I36</f>
        <v>112 Claremont Road </v>
      </c>
      <c r="J36" s="5">
        <f>IF(ISNUMBER('[1]Updated Supply Map'!N36),'[1]Baseline Supply Map'!Q36,"")</f>
      </c>
      <c r="K36" s="5">
        <f>IF(ISNUMBER('[1]Updated Supply Map'!N36),'[1]Updated Supply Map'!N36,"")</f>
      </c>
      <c r="L36" s="5">
        <f>IF(ISNUMBER('[1]Updated Supply Map'!N36),J36-K36,"")</f>
      </c>
      <c r="M36" s="6">
        <f>IF(ISNUMBER('[1]Updated Supply Map'!N36),L36/J36,"")</f>
      </c>
      <c r="N36">
        <f>IF(ISNUMBER('[1]Updated Supply Map'!K36),(12-(DATEDIF("1/4/5",'[1]Updated Supply Map'!K36,"m"))),"")</f>
      </c>
      <c r="P36" s="6">
        <f>IF(ISNUMBER('[1]Updated Supply Map'!N36),O36/J36,"")</f>
      </c>
      <c r="R36" s="5">
        <f t="shared" si="1"/>
      </c>
    </row>
    <row r="37" spans="1:18" ht="12.75" hidden="1">
      <c r="A37" t="str">
        <f>'[1]Baseline Supply Map'!A37</f>
        <v>A</v>
      </c>
      <c r="B37" s="18">
        <f>'[1]Baseline Supply Map'!B37</f>
        <v>38473</v>
      </c>
      <c r="C37" s="28">
        <f>IF(ISNUMBER('[1]Updated Supply Map'!K37),'[1]Updated Supply Map'!K37,"")</f>
      </c>
      <c r="D37" s="18">
        <f>'[1]Baseline Supply Map'!D37</f>
        <v>37987</v>
      </c>
      <c r="E37" t="str">
        <f>'[1]Baseline Supply Map'!R37</f>
        <v>People with Alcohol Problems</v>
      </c>
      <c r="F37">
        <f>'[1]Baseline Supply Map'!F37</f>
        <v>378</v>
      </c>
      <c r="G37" t="str">
        <f>'[1]Baseline Supply Map'!G37</f>
        <v>Turning Point Services Ltd</v>
      </c>
      <c r="H37" t="str">
        <f>'[1]Baseline Supply Map'!H37</f>
        <v>RSL</v>
      </c>
      <c r="I37" t="str">
        <f>'[1]Baseline Supply Map'!I37</f>
        <v>260 Lower Broughton Road </v>
      </c>
      <c r="J37" s="5">
        <f>IF(ISNUMBER('[1]Updated Supply Map'!N37),'[1]Baseline Supply Map'!Q37,"")</f>
      </c>
      <c r="K37" s="5">
        <f>IF(ISNUMBER('[1]Updated Supply Map'!N37),'[1]Updated Supply Map'!N37,"")</f>
      </c>
      <c r="L37" s="5">
        <f>IF(ISNUMBER('[1]Updated Supply Map'!N37),J37-K37,"")</f>
      </c>
      <c r="M37" s="6">
        <f>IF(ISNUMBER('[1]Updated Supply Map'!N37),L37/J37,"")</f>
      </c>
      <c r="N37">
        <f>IF(ISNUMBER('[1]Updated Supply Map'!K37),(12-(DATEDIF("1/4/5",'[1]Updated Supply Map'!K37,"m"))),"")</f>
      </c>
      <c r="P37" s="6">
        <f>IF(ISNUMBER('[1]Updated Supply Map'!N37),O37/J37,"")</f>
      </c>
      <c r="R37" s="5">
        <f t="shared" si="1"/>
      </c>
    </row>
    <row r="38" spans="1:18" ht="12.75" hidden="1">
      <c r="A38" t="str">
        <f>'[1]Baseline Supply Map'!A38</f>
        <v>A</v>
      </c>
      <c r="B38" s="18">
        <f>'[1]Baseline Supply Map'!B38</f>
        <v>38473</v>
      </c>
      <c r="C38" s="28">
        <f>IF(ISNUMBER('[1]Updated Supply Map'!K38),'[1]Updated Supply Map'!K38,"")</f>
      </c>
      <c r="D38" s="18">
        <f>'[1]Baseline Supply Map'!D38</f>
        <v>38169</v>
      </c>
      <c r="E38" t="str">
        <f>'[1]Baseline Supply Map'!R38</f>
        <v>People with Mental Health Problems</v>
      </c>
      <c r="F38">
        <f>'[1]Baseline Supply Map'!F38</f>
        <v>70</v>
      </c>
      <c r="G38" t="str">
        <f>'[1]Baseline Supply Map'!G38</f>
        <v>Turning Point Services Ltd</v>
      </c>
      <c r="H38" t="str">
        <f>'[1]Baseline Supply Map'!H38</f>
        <v>RSL</v>
      </c>
      <c r="I38" t="str">
        <f>'[1]Baseline Supply Map'!I38</f>
        <v>May Road (2)</v>
      </c>
      <c r="J38" s="5">
        <f>IF(ISNUMBER('[1]Updated Supply Map'!N38),'[1]Baseline Supply Map'!Q38,"")</f>
      </c>
      <c r="K38" s="5">
        <f>IF(ISNUMBER('[1]Updated Supply Map'!N38),'[1]Updated Supply Map'!N38,"")</f>
      </c>
      <c r="L38" s="5">
        <f>IF(ISNUMBER('[1]Updated Supply Map'!N38),J38-K38,"")</f>
      </c>
      <c r="M38" s="6">
        <f>IF(ISNUMBER('[1]Updated Supply Map'!N38),L38/J38,"")</f>
      </c>
      <c r="N38">
        <f>IF(ISNUMBER('[1]Updated Supply Map'!K38),(12-(DATEDIF("1/4/5",'[1]Updated Supply Map'!K38,"m"))),"")</f>
      </c>
      <c r="P38" s="6">
        <f>IF(ISNUMBER('[1]Updated Supply Map'!N38),O38/J38,"")</f>
      </c>
      <c r="R38" s="5">
        <f t="shared" si="1"/>
      </c>
    </row>
    <row r="39" spans="1:18" ht="12.75" hidden="1">
      <c r="A39" t="str">
        <f>'[1]Baseline Supply Map'!A39</f>
        <v>A</v>
      </c>
      <c r="B39" s="18">
        <f>'[1]Baseline Supply Map'!B39</f>
        <v>38473</v>
      </c>
      <c r="C39" s="28">
        <f>IF(ISNUMBER('[1]Updated Supply Map'!K39),'[1]Updated Supply Map'!K39,"")</f>
      </c>
      <c r="D39" s="18">
        <f>'[1]Baseline Supply Map'!D39</f>
        <v>37987</v>
      </c>
      <c r="E39" t="str">
        <f>'[1]Baseline Supply Map'!R39</f>
        <v>People with Alcohol Problems</v>
      </c>
      <c r="F39">
        <f>'[1]Baseline Supply Map'!F39</f>
        <v>537</v>
      </c>
      <c r="G39" t="str">
        <f>'[1]Baseline Supply Map'!G39</f>
        <v>Turning Point Services Ltd</v>
      </c>
      <c r="H39" t="str">
        <f>'[1]Baseline Supply Map'!H39</f>
        <v>RSL</v>
      </c>
      <c r="I39" t="str">
        <f>'[1]Baseline Supply Map'!I39</f>
        <v>Turning Point Floating Service FS</v>
      </c>
      <c r="J39" s="5">
        <f>IF(ISNUMBER('[1]Updated Supply Map'!N39),'[1]Baseline Supply Map'!Q39,"")</f>
      </c>
      <c r="K39" s="5">
        <f>IF(ISNUMBER('[1]Updated Supply Map'!N39),'[1]Updated Supply Map'!N39,"")</f>
      </c>
      <c r="L39" s="5">
        <f>IF(ISNUMBER('[1]Updated Supply Map'!N39),J39-K39,"")</f>
      </c>
      <c r="M39" s="6">
        <f>IF(ISNUMBER('[1]Updated Supply Map'!N39),L39/J39,"")</f>
      </c>
      <c r="N39">
        <f>IF(ISNUMBER('[1]Updated Supply Map'!K39),(12-(DATEDIF("1/4/5",'[1]Updated Supply Map'!K39,"m"))),"")</f>
      </c>
      <c r="P39" s="6">
        <f>IF(ISNUMBER('[1]Updated Supply Map'!N39),O39/J39,"")</f>
      </c>
      <c r="R39" s="5">
        <f t="shared" si="1"/>
      </c>
    </row>
    <row r="40" spans="1:18" ht="12.75" hidden="1">
      <c r="A40" t="str">
        <f>'[1]Baseline Supply Map'!A40</f>
        <v>C</v>
      </c>
      <c r="B40" s="18">
        <f>'[1]Baseline Supply Map'!B40</f>
        <v>38504</v>
      </c>
      <c r="C40" s="28">
        <f>IF(ISNUMBER('[1]Updated Supply Map'!K40),'[1]Updated Supply Map'!K40,"")</f>
      </c>
      <c r="D40" s="18">
        <f>'[1]Baseline Supply Map'!D40</f>
        <v>38353</v>
      </c>
      <c r="E40" t="str">
        <f>'[1]Baseline Supply Map'!R40</f>
        <v>People with Learning Disabilities</v>
      </c>
      <c r="F40">
        <f>'[1]Baseline Supply Map'!F40</f>
        <v>239</v>
      </c>
      <c r="G40" t="str">
        <f>'[1]Baseline Supply Map'!G40</f>
        <v>Heatley's</v>
      </c>
      <c r="H40" t="str">
        <f>'[1]Baseline Supply Map'!H40</f>
        <v>Private Individual</v>
      </c>
      <c r="I40" t="str">
        <f>'[1]Baseline Supply Map'!I40</f>
        <v>21 Belgrave Cresent </v>
      </c>
      <c r="J40" s="5">
        <f>IF(ISNUMBER('[1]Updated Supply Map'!N40),'[1]Baseline Supply Map'!Q40,"")</f>
      </c>
      <c r="K40" s="5">
        <f>IF(ISNUMBER('[1]Updated Supply Map'!N40),'[1]Updated Supply Map'!N40,"")</f>
      </c>
      <c r="L40" s="5">
        <f>IF(ISNUMBER('[1]Updated Supply Map'!N40),J40-K40,"")</f>
      </c>
      <c r="M40" s="6">
        <f>IF(ISNUMBER('[1]Updated Supply Map'!N40),L40/J40,"")</f>
      </c>
      <c r="N40">
        <f>IF(ISNUMBER('[1]Updated Supply Map'!K40),(12-(DATEDIF("1/4/5",'[1]Updated Supply Map'!K40,"m"))),"")</f>
      </c>
      <c r="P40" s="6">
        <f>IF(ISNUMBER('[1]Updated Supply Map'!N40),O40/J40,"")</f>
      </c>
      <c r="R40" s="5">
        <f t="shared" si="1"/>
      </c>
    </row>
    <row r="41" spans="1:18" ht="12.75" hidden="1">
      <c r="A41" t="str">
        <f>'[1]Baseline Supply Map'!A41</f>
        <v>C</v>
      </c>
      <c r="B41" s="18">
        <f>'[1]Baseline Supply Map'!B41</f>
        <v>38504</v>
      </c>
      <c r="C41" s="28">
        <f>IF(ISNUMBER('[1]Updated Supply Map'!K41),'[1]Updated Supply Map'!K41,"")</f>
      </c>
      <c r="D41" s="18">
        <f>'[1]Baseline Supply Map'!D41</f>
        <v>38353</v>
      </c>
      <c r="E41" t="str">
        <f>'[1]Baseline Supply Map'!R41</f>
        <v>People with Learning Disabilities</v>
      </c>
      <c r="F41">
        <f>'[1]Baseline Supply Map'!F41</f>
        <v>428</v>
      </c>
      <c r="G41" t="str">
        <f>'[1]Baseline Supply Map'!G41</f>
        <v>Heatley's</v>
      </c>
      <c r="H41" t="str">
        <f>'[1]Baseline Supply Map'!H41</f>
        <v>Private Individual</v>
      </c>
      <c r="I41" t="str">
        <f>'[1]Baseline Supply Map'!I41</f>
        <v>23 Belgrave Cresent </v>
      </c>
      <c r="J41" s="5">
        <f>IF(ISNUMBER('[1]Updated Supply Map'!N41),'[1]Baseline Supply Map'!Q41,"")</f>
      </c>
      <c r="K41" s="5">
        <f>IF(ISNUMBER('[1]Updated Supply Map'!N41),'[1]Updated Supply Map'!N41,"")</f>
      </c>
      <c r="L41" s="5">
        <f>IF(ISNUMBER('[1]Updated Supply Map'!N41),J41-K41,"")</f>
      </c>
      <c r="M41" s="6">
        <f>IF(ISNUMBER('[1]Updated Supply Map'!N41),L41/J41,"")</f>
      </c>
      <c r="N41">
        <f>IF(ISNUMBER('[1]Updated Supply Map'!K41),(12-(DATEDIF("1/4/5",'[1]Updated Supply Map'!K41,"m"))),"")</f>
      </c>
      <c r="P41" s="6">
        <f>IF(ISNUMBER('[1]Updated Supply Map'!N41),O41/J41,"")</f>
      </c>
      <c r="R41" s="5">
        <f t="shared" si="1"/>
      </c>
    </row>
    <row r="42" spans="1:18" ht="12.75" hidden="1">
      <c r="A42" t="str">
        <f>'[1]Baseline Supply Map'!A42</f>
        <v>C</v>
      </c>
      <c r="B42" s="18">
        <f>'[1]Baseline Supply Map'!B42</f>
        <v>38504</v>
      </c>
      <c r="C42" s="28">
        <f>IF(ISNUMBER('[1]Updated Supply Map'!K42),'[1]Updated Supply Map'!K42,"")</f>
      </c>
      <c r="D42" s="18">
        <f>'[1]Baseline Supply Map'!D42</f>
        <v>38353</v>
      </c>
      <c r="E42" t="e">
        <f>'[1]Baseline Supply Map'!R42</f>
        <v>#REF!</v>
      </c>
      <c r="F42">
        <f>'[1]Baseline Supply Map'!F42</f>
        <v>1001</v>
      </c>
      <c r="G42" t="str">
        <f>'[1]Baseline Supply Map'!G42</f>
        <v>Ordinary Lifestyles</v>
      </c>
      <c r="H42">
        <f>'[1]Baseline Supply Map'!H42</f>
        <v>3</v>
      </c>
      <c r="I42" t="str">
        <f>'[1]Baseline Supply Map'!I42</f>
        <v>Ordinary Lifestyles</v>
      </c>
      <c r="J42" s="5">
        <f>IF(ISNUMBER('[1]Updated Supply Map'!N42),'[1]Baseline Supply Map'!Q42,"")</f>
      </c>
      <c r="K42" s="5">
        <f>IF(ISNUMBER('[1]Updated Supply Map'!N42),'[1]Updated Supply Map'!N42,"")</f>
      </c>
      <c r="L42" s="5">
        <f>IF(ISNUMBER('[1]Updated Supply Map'!N42),J42-K42,"")</f>
      </c>
      <c r="M42" s="6">
        <f>IF(ISNUMBER('[1]Updated Supply Map'!N42),L42/J42,"")</f>
      </c>
      <c r="N42">
        <f>IF(ISNUMBER('[1]Updated Supply Map'!K42),(12-(DATEDIF("1/4/5",'[1]Updated Supply Map'!K42,"m"))),"")</f>
      </c>
      <c r="P42" s="6">
        <f>IF(ISNUMBER('[1]Updated Supply Map'!N42),O42/J42,"")</f>
      </c>
      <c r="R42" s="5">
        <f t="shared" si="1"/>
      </c>
    </row>
    <row r="43" spans="1:18" ht="12.75" hidden="1">
      <c r="A43" t="str">
        <f>'[1]Baseline Supply Map'!A43</f>
        <v>A</v>
      </c>
      <c r="B43" s="18">
        <f>'[1]Baseline Supply Map'!B43</f>
        <v>38504</v>
      </c>
      <c r="C43" s="28">
        <f>IF(ISNUMBER('[1]Updated Supply Map'!K43),'[1]Updated Supply Map'!K43,"")</f>
      </c>
      <c r="D43" s="18">
        <f>'[1]Baseline Supply Map'!D43</f>
        <v>38353</v>
      </c>
      <c r="E43" t="str">
        <f>'[1]Baseline Supply Map'!R43</f>
        <v>People with Mental Health Problems</v>
      </c>
      <c r="F43">
        <f>'[1]Baseline Supply Map'!F43</f>
        <v>2</v>
      </c>
      <c r="G43" t="str">
        <f>'[1]Baseline Supply Map'!G43</f>
        <v>Making Space</v>
      </c>
      <c r="H43" t="str">
        <f>'[1]Baseline Supply Map'!H43</f>
        <v>Charitable Organisation</v>
      </c>
      <c r="I43" t="str">
        <f>'[1]Baseline Supply Map'!I43</f>
        <v>George Street (94 A-F)</v>
      </c>
      <c r="J43" s="5">
        <f>IF(ISNUMBER('[1]Updated Supply Map'!N43),'[1]Baseline Supply Map'!Q43,"")</f>
      </c>
      <c r="K43" s="5">
        <f>IF(ISNUMBER('[1]Updated Supply Map'!N43),'[1]Updated Supply Map'!N43,"")</f>
      </c>
      <c r="L43" s="5">
        <f>IF(ISNUMBER('[1]Updated Supply Map'!N43),J43-K43,"")</f>
      </c>
      <c r="M43" s="6">
        <f>IF(ISNUMBER('[1]Updated Supply Map'!N43),L43/J43,"")</f>
      </c>
      <c r="N43">
        <f>IF(ISNUMBER('[1]Updated Supply Map'!K43),(12-(DATEDIF("1/4/5",'[1]Updated Supply Map'!K43,"m"))),"")</f>
      </c>
      <c r="P43" s="6">
        <f>IF(ISNUMBER('[1]Updated Supply Map'!N43),O43/J43,"")</f>
      </c>
      <c r="R43" s="5">
        <f t="shared" si="1"/>
      </c>
    </row>
    <row r="44" spans="1:18" ht="12.75" hidden="1">
      <c r="A44" t="str">
        <f>'[1]Baseline Supply Map'!A44</f>
        <v>B</v>
      </c>
      <c r="B44" s="18">
        <f>'[1]Baseline Supply Map'!B44</f>
        <v>38504</v>
      </c>
      <c r="C44" s="28">
        <f>IF(ISNUMBER('[1]Updated Supply Map'!K44),'[1]Updated Supply Map'!K44,"")</f>
      </c>
      <c r="D44" s="18">
        <f>'[1]Baseline Supply Map'!D44</f>
        <v>37987</v>
      </c>
      <c r="E44" t="str">
        <f>'[1]Baseline Supply Map'!R44</f>
        <v>Women at Risk of Domestic Violence</v>
      </c>
      <c r="F44">
        <f>'[1]Baseline Supply Map'!F44</f>
        <v>362</v>
      </c>
      <c r="G44" t="str">
        <f>'[1]Baseline Supply Map'!G44</f>
        <v>Salford Womens Aid</v>
      </c>
      <c r="H44" t="str">
        <f>'[1]Baseline Supply Map'!H44</f>
        <v>Charitable Organisation</v>
      </c>
      <c r="I44" t="str">
        <f>'[1]Baseline Supply Map'!I44</f>
        <v>Salford Womens Aid - Floating Support FS</v>
      </c>
      <c r="J44" s="5">
        <f>IF(ISNUMBER('[1]Updated Supply Map'!N44),'[1]Baseline Supply Map'!Q44,"")</f>
      </c>
      <c r="K44" s="5">
        <f>IF(ISNUMBER('[1]Updated Supply Map'!N44),'[1]Updated Supply Map'!N44,"")</f>
      </c>
      <c r="L44" s="5">
        <f>IF(ISNUMBER('[1]Updated Supply Map'!N44),J44-K44,"")</f>
      </c>
      <c r="M44" s="6">
        <f>IF(ISNUMBER('[1]Updated Supply Map'!N44),L44/J44,"")</f>
      </c>
      <c r="N44">
        <f>IF(ISNUMBER('[1]Updated Supply Map'!K44),(12-(DATEDIF("1/4/5",'[1]Updated Supply Map'!K44,"m"))),"")</f>
      </c>
      <c r="P44" s="6">
        <f>IF(ISNUMBER('[1]Updated Supply Map'!N44),O44/J44,"")</f>
      </c>
      <c r="Q44" s="5" t="s">
        <v>22</v>
      </c>
      <c r="R44" s="5">
        <f t="shared" si="1"/>
      </c>
    </row>
    <row r="45" spans="1:18" ht="12.75" hidden="1">
      <c r="A45" t="str">
        <f>'[1]Baseline Supply Map'!A45</f>
        <v>B</v>
      </c>
      <c r="B45" s="18">
        <f>'[1]Baseline Supply Map'!B45</f>
        <v>38504</v>
      </c>
      <c r="C45" s="28">
        <f>IF(ISNUMBER('[1]Updated Supply Map'!K45),'[1]Updated Supply Map'!K45,"")</f>
      </c>
      <c r="D45" s="18">
        <f>'[1]Baseline Supply Map'!D45</f>
        <v>37987</v>
      </c>
      <c r="E45" t="str">
        <f>'[1]Baseline Supply Map'!R45</f>
        <v>Women at Risk of Domestic Violence</v>
      </c>
      <c r="F45">
        <f>'[1]Baseline Supply Map'!F45</f>
        <v>62</v>
      </c>
      <c r="G45" t="str">
        <f>'[1]Baseline Supply Map'!G45</f>
        <v>Salford Womens Aid</v>
      </c>
      <c r="H45" t="str">
        <f>'[1]Baseline Supply Map'!H45</f>
        <v>Charitable Organisation</v>
      </c>
      <c r="I45" t="str">
        <f>'[1]Baseline Supply Map'!I45</f>
        <v>Salford Womens Aid - Residential</v>
      </c>
      <c r="J45" s="5">
        <f>IF(ISNUMBER('[1]Updated Supply Map'!N45),'[1]Baseline Supply Map'!Q45,"")</f>
      </c>
      <c r="K45" s="5">
        <f>IF(ISNUMBER('[1]Updated Supply Map'!N45),'[1]Updated Supply Map'!N45,"")</f>
      </c>
      <c r="L45" s="5">
        <f>IF(ISNUMBER('[1]Updated Supply Map'!N45),J45-K45,"")</f>
      </c>
      <c r="M45" s="6">
        <f>IF(ISNUMBER('[1]Updated Supply Map'!N45),L45/J45,"")</f>
      </c>
      <c r="N45">
        <f>IF(ISNUMBER('[1]Updated Supply Map'!K45),(12-(DATEDIF("1/4/5",'[1]Updated Supply Map'!K45,"m"))),"")</f>
      </c>
      <c r="P45" s="6">
        <f>IF(ISNUMBER('[1]Updated Supply Map'!N45),O45/J45,"")</f>
      </c>
      <c r="Q45" s="5" t="s">
        <v>22</v>
      </c>
      <c r="R45" s="5">
        <f t="shared" si="1"/>
      </c>
    </row>
    <row r="46" spans="1:18" ht="12.75" hidden="1">
      <c r="A46" t="str">
        <f>'[1]Baseline Supply Map'!A46</f>
        <v>C</v>
      </c>
      <c r="B46" s="18">
        <f>'[1]Baseline Supply Map'!B46</f>
        <v>38504</v>
      </c>
      <c r="C46" s="28">
        <f>IF(ISNUMBER('[1]Updated Supply Map'!K46),'[1]Updated Supply Map'!K46,"")</f>
      </c>
      <c r="D46" s="18">
        <f>'[1]Baseline Supply Map'!D46</f>
        <v>38353</v>
      </c>
      <c r="E46" t="str">
        <f>'[1]Baseline Supply Map'!R46</f>
        <v>People with a Physical or Sensory Disability</v>
      </c>
      <c r="F46">
        <f>'[1]Baseline Supply Map'!F46</f>
        <v>51</v>
      </c>
      <c r="G46" t="str">
        <f>'[1]Baseline Supply Map'!G46</f>
        <v>Henshaws</v>
      </c>
      <c r="H46" t="str">
        <f>'[1]Baseline Supply Map'!H46</f>
        <v>RSL</v>
      </c>
      <c r="I46" t="str">
        <f>'[1]Baseline Supply Map'!I46</f>
        <v>Crowngreen Rd (6)</v>
      </c>
      <c r="J46" s="5">
        <f>IF(ISNUMBER('[1]Updated Supply Map'!N46),'[1]Baseline Supply Map'!Q46,"")</f>
      </c>
      <c r="K46" s="5">
        <f>IF(ISNUMBER('[1]Updated Supply Map'!N46),'[1]Updated Supply Map'!N46,"")</f>
      </c>
      <c r="L46" s="5">
        <f>IF(ISNUMBER('[1]Updated Supply Map'!N46),J46-K46,"")</f>
      </c>
      <c r="M46" s="6">
        <f>IF(ISNUMBER('[1]Updated Supply Map'!N46),L46/J46,"")</f>
      </c>
      <c r="N46">
        <f>IF(ISNUMBER('[1]Updated Supply Map'!K46),(12-(DATEDIF("1/4/5",'[1]Updated Supply Map'!K46,"m"))),"")</f>
      </c>
      <c r="P46" s="6">
        <f>IF(ISNUMBER('[1]Updated Supply Map'!N46),O46/J46,"")</f>
      </c>
      <c r="R46" s="5">
        <f t="shared" si="1"/>
      </c>
    </row>
    <row r="47" spans="1:18" ht="12.75" hidden="1">
      <c r="A47" t="str">
        <f>'[1]Baseline Supply Map'!A47</f>
        <v>C</v>
      </c>
      <c r="B47" s="18">
        <f>'[1]Baseline Supply Map'!B47</f>
        <v>38534</v>
      </c>
      <c r="C47" s="28">
        <f>IF(ISNUMBER('[1]Updated Supply Map'!K47),'[1]Updated Supply Map'!K47,"")</f>
      </c>
      <c r="D47" s="18">
        <f>'[1]Baseline Supply Map'!D47</f>
        <v>38353</v>
      </c>
      <c r="E47" t="str">
        <f>'[1]Baseline Supply Map'!R47</f>
        <v>People with a Physical or Sensory Disability</v>
      </c>
      <c r="F47">
        <f>'[1]Baseline Supply Map'!F47</f>
        <v>75</v>
      </c>
      <c r="G47" t="str">
        <f>'[1]Baseline Supply Map'!G47</f>
        <v>Henshaws</v>
      </c>
      <c r="H47" t="str">
        <f>'[1]Baseline Supply Map'!H47</f>
        <v>RSL</v>
      </c>
      <c r="I47" t="str">
        <f>'[1]Baseline Supply Map'!I47</f>
        <v>Pendleton Centre</v>
      </c>
      <c r="J47" s="5">
        <f>IF(ISNUMBER('[1]Updated Supply Map'!N47),'[1]Baseline Supply Map'!Q47,"")</f>
      </c>
      <c r="K47" s="5">
        <f>IF(ISNUMBER('[1]Updated Supply Map'!N47),'[1]Updated Supply Map'!N47,"")</f>
      </c>
      <c r="L47" s="5">
        <f>IF(ISNUMBER('[1]Updated Supply Map'!N47),J47-K47,"")</f>
      </c>
      <c r="M47" s="6">
        <f>IF(ISNUMBER('[1]Updated Supply Map'!N47),L47/J47,"")</f>
      </c>
      <c r="N47">
        <f>IF(ISNUMBER('[1]Updated Supply Map'!K47),(12-(DATEDIF("1/4/5",'[1]Updated Supply Map'!K47,"m"))),"")</f>
      </c>
      <c r="P47" s="6">
        <f>IF(ISNUMBER('[1]Updated Supply Map'!N47),O47/J47,"")</f>
      </c>
      <c r="R47" s="5">
        <f t="shared" si="1"/>
      </c>
    </row>
    <row r="48" spans="1:18" ht="12.75" hidden="1">
      <c r="A48" t="str">
        <f>'[1]Baseline Supply Map'!A48</f>
        <v>A</v>
      </c>
      <c r="B48" s="18">
        <f>'[1]Baseline Supply Map'!B48</f>
        <v>38534</v>
      </c>
      <c r="C48" s="28">
        <f>IF(ISNUMBER('[1]Updated Supply Map'!K48),'[1]Updated Supply Map'!K48,"")</f>
      </c>
      <c r="D48" s="18">
        <f>'[1]Baseline Supply Map'!D48</f>
        <v>38169</v>
      </c>
      <c r="E48" t="str">
        <f>'[1]Baseline Supply Map'!R48</f>
        <v>People with Mental Health Problems</v>
      </c>
      <c r="F48">
        <f>'[1]Baseline Supply Map'!F48</f>
        <v>594</v>
      </c>
      <c r="G48" t="str">
        <f>'[1]Baseline Supply Map'!G48</f>
        <v>Creative Support</v>
      </c>
      <c r="H48" t="str">
        <f>'[1]Baseline Supply Map'!H48</f>
        <v>Voluntary Not for Profit Organisation</v>
      </c>
      <c r="I48" t="str">
        <f>'[1]Baseline Supply Map'!I48</f>
        <v>Crag House </v>
      </c>
      <c r="J48" s="5">
        <f>IF(ISNUMBER('[1]Updated Supply Map'!N48),'[1]Baseline Supply Map'!Q48,"")</f>
      </c>
      <c r="K48" s="5">
        <f>IF(ISNUMBER('[1]Updated Supply Map'!N48),'[1]Updated Supply Map'!N48,"")</f>
      </c>
      <c r="L48" s="5">
        <f>IF(ISNUMBER('[1]Updated Supply Map'!N48),J48-K48,"")</f>
      </c>
      <c r="M48" s="6">
        <f>IF(ISNUMBER('[1]Updated Supply Map'!N48),L48/J48,"")</f>
      </c>
      <c r="N48">
        <f>IF(ISNUMBER('[1]Updated Supply Map'!K48),(12-(DATEDIF("1/4/5",'[1]Updated Supply Map'!K48,"m"))),"")</f>
      </c>
      <c r="P48" s="6">
        <f>IF(ISNUMBER('[1]Updated Supply Map'!N48),O48/J48,"")</f>
      </c>
      <c r="R48" s="5">
        <f t="shared" si="1"/>
      </c>
    </row>
    <row r="49" spans="1:18" ht="12.75" hidden="1">
      <c r="A49" t="str">
        <f>'[1]Baseline Supply Map'!A49</f>
        <v>A</v>
      </c>
      <c r="B49" s="18">
        <f>'[1]Baseline Supply Map'!B49</f>
        <v>38534</v>
      </c>
      <c r="C49" s="28">
        <f>IF(ISNUMBER('[1]Updated Supply Map'!K49),'[1]Updated Supply Map'!K49,"")</f>
      </c>
      <c r="D49" s="18">
        <f>'[1]Baseline Supply Map'!D49</f>
        <v>38169</v>
      </c>
      <c r="E49" t="str">
        <f>'[1]Baseline Supply Map'!R49</f>
        <v>People with Mental Health Problems</v>
      </c>
      <c r="F49">
        <f>'[1]Baseline Supply Map'!F49</f>
        <v>49</v>
      </c>
      <c r="G49" t="str">
        <f>'[1]Baseline Supply Map'!G49</f>
        <v>Creative Support</v>
      </c>
      <c r="H49" t="str">
        <f>'[1]Baseline Supply Map'!H49</f>
        <v>Voluntary Not for Profit Organisation</v>
      </c>
      <c r="I49" t="str">
        <f>'[1]Baseline Supply Map'!I49</f>
        <v>Great Clowes Street (279-281)</v>
      </c>
      <c r="J49" s="5">
        <f>IF(ISNUMBER('[1]Updated Supply Map'!N49),'[1]Baseline Supply Map'!Q49,"")</f>
      </c>
      <c r="K49" s="5">
        <f>IF(ISNUMBER('[1]Updated Supply Map'!N49),'[1]Updated Supply Map'!N49,"")</f>
      </c>
      <c r="L49" s="5">
        <f>IF(ISNUMBER('[1]Updated Supply Map'!N49),J49-K49,"")</f>
      </c>
      <c r="M49" s="6">
        <f>IF(ISNUMBER('[1]Updated Supply Map'!N49),L49/J49,"")</f>
      </c>
      <c r="N49">
        <f>IF(ISNUMBER('[1]Updated Supply Map'!K49),(12-(DATEDIF("1/4/5",'[1]Updated Supply Map'!K49,"m"))),"")</f>
      </c>
      <c r="P49" s="6">
        <f>IF(ISNUMBER('[1]Updated Supply Map'!N49),O49/J49,"")</f>
      </c>
      <c r="R49" s="5">
        <f t="shared" si="1"/>
      </c>
    </row>
    <row r="50" spans="1:18" ht="12.75" hidden="1">
      <c r="A50" t="str">
        <f>'[1]Baseline Supply Map'!A50</f>
        <v>A</v>
      </c>
      <c r="B50" s="18">
        <f>'[1]Baseline Supply Map'!B50</f>
        <v>38534</v>
      </c>
      <c r="C50" s="28">
        <f>IF(ISNUMBER('[1]Updated Supply Map'!K50),'[1]Updated Supply Map'!K50,"")</f>
      </c>
      <c r="D50" s="18">
        <f>'[1]Baseline Supply Map'!D50</f>
        <v>38169</v>
      </c>
      <c r="E50" t="str">
        <f>'[1]Baseline Supply Map'!R50</f>
        <v>People with Mental Health Problems</v>
      </c>
      <c r="F50">
        <f>'[1]Baseline Supply Map'!F50</f>
        <v>571</v>
      </c>
      <c r="G50" t="str">
        <f>'[1]Baseline Supply Map'!G50</f>
        <v>Creative Support</v>
      </c>
      <c r="H50" t="str">
        <f>'[1]Baseline Supply Map'!H50</f>
        <v>Voluntary Not for Profit Organisation</v>
      </c>
      <c r="I50" t="str">
        <f>'[1]Baseline Supply Map'!I50</f>
        <v>Supported Tena 17-19 Wellington St East </v>
      </c>
      <c r="J50" s="5">
        <f>IF(ISNUMBER('[1]Updated Supply Map'!N50),'[1]Baseline Supply Map'!Q50,"")</f>
      </c>
      <c r="K50" s="5">
        <f>IF(ISNUMBER('[1]Updated Supply Map'!N50),'[1]Updated Supply Map'!N50,"")</f>
      </c>
      <c r="L50" s="5">
        <f>IF(ISNUMBER('[1]Updated Supply Map'!N50),J50-K50,"")</f>
      </c>
      <c r="M50" s="6">
        <f>IF(ISNUMBER('[1]Updated Supply Map'!N50),L50/J50,"")</f>
      </c>
      <c r="N50">
        <f>IF(ISNUMBER('[1]Updated Supply Map'!K50),(12-(DATEDIF("1/4/5",'[1]Updated Supply Map'!K50,"m"))),"")</f>
      </c>
      <c r="P50" s="6">
        <f>IF(ISNUMBER('[1]Updated Supply Map'!N50),O50/J50,"")</f>
      </c>
      <c r="R50" s="5">
        <f t="shared" si="1"/>
      </c>
    </row>
    <row r="51" spans="1:18" ht="12.75" hidden="1">
      <c r="A51" t="str">
        <f>'[1]Baseline Supply Map'!A51</f>
        <v>A</v>
      </c>
      <c r="B51" s="18">
        <f>'[1]Baseline Supply Map'!B51</f>
        <v>38534</v>
      </c>
      <c r="C51" s="28">
        <f>IF(ISNUMBER('[1]Updated Supply Map'!K51),'[1]Updated Supply Map'!K51,"")</f>
      </c>
      <c r="D51" s="18">
        <f>'[1]Baseline Supply Map'!D51</f>
        <v>38169</v>
      </c>
      <c r="E51" t="str">
        <f>'[1]Baseline Supply Map'!R51</f>
        <v>People with Mental Health Problems</v>
      </c>
      <c r="F51">
        <f>'[1]Baseline Supply Map'!F51</f>
        <v>434</v>
      </c>
      <c r="G51" t="str">
        <f>'[1]Baseline Supply Map'!G51</f>
        <v>Creative Support</v>
      </c>
      <c r="H51" t="str">
        <f>'[1]Baseline Supply Map'!H51</f>
        <v>Voluntary Not for Profit Organisation</v>
      </c>
      <c r="I51" t="str">
        <f>'[1]Baseline Supply Map'!I51</f>
        <v>Supported Tenancies 394 Station Rd</v>
      </c>
      <c r="J51" s="5">
        <f>IF(ISNUMBER('[1]Updated Supply Map'!N51),'[1]Baseline Supply Map'!Q51,"")</f>
      </c>
      <c r="K51" s="5">
        <f>IF(ISNUMBER('[1]Updated Supply Map'!N51),'[1]Updated Supply Map'!N51,"")</f>
      </c>
      <c r="L51" s="5">
        <f>IF(ISNUMBER('[1]Updated Supply Map'!N51),J51-K51,"")</f>
      </c>
      <c r="M51" s="6">
        <f>IF(ISNUMBER('[1]Updated Supply Map'!N51),L51/J51,"")</f>
      </c>
      <c r="N51">
        <f>IF(ISNUMBER('[1]Updated Supply Map'!K51),(12-(DATEDIF("1/4/5",'[1]Updated Supply Map'!K51,"m"))),"")</f>
      </c>
      <c r="P51" s="6">
        <f>IF(ISNUMBER('[1]Updated Supply Map'!N51),O51/J51,"")</f>
      </c>
      <c r="R51" s="5">
        <f t="shared" si="1"/>
      </c>
    </row>
    <row r="52" spans="1:18" ht="12.75" hidden="1">
      <c r="A52" t="str">
        <f>'[1]Baseline Supply Map'!A52</f>
        <v>A</v>
      </c>
      <c r="B52" s="18">
        <f>'[1]Baseline Supply Map'!B52</f>
        <v>38534</v>
      </c>
      <c r="C52" s="28">
        <f>IF(ISNUMBER('[1]Updated Supply Map'!K52),'[1]Updated Supply Map'!K52,"")</f>
      </c>
      <c r="D52" s="18">
        <f>'[1]Baseline Supply Map'!D52</f>
        <v>38169</v>
      </c>
      <c r="E52" t="str">
        <f>'[1]Baseline Supply Map'!R52</f>
        <v>People with Mental Health Problems</v>
      </c>
      <c r="F52">
        <f>'[1]Baseline Supply Map'!F52</f>
        <v>373</v>
      </c>
      <c r="G52" t="str">
        <f>'[1]Baseline Supply Map'!G52</f>
        <v>Creative Support</v>
      </c>
      <c r="H52" t="str">
        <f>'[1]Baseline Supply Map'!H52</f>
        <v>Voluntary Not for Profit Organisation</v>
      </c>
      <c r="I52" t="str">
        <f>'[1]Baseline Supply Map'!I52</f>
        <v>Supported Tenancies 112a Liverpool</v>
      </c>
      <c r="J52" s="5">
        <f>IF(ISNUMBER('[1]Updated Supply Map'!N52),'[1]Baseline Supply Map'!Q52,"")</f>
      </c>
      <c r="K52" s="5">
        <f>IF(ISNUMBER('[1]Updated Supply Map'!N52),'[1]Updated Supply Map'!N52,"")</f>
      </c>
      <c r="L52" s="5">
        <f>IF(ISNUMBER('[1]Updated Supply Map'!N52),J52-K52,"")</f>
      </c>
      <c r="M52" s="6">
        <f>IF(ISNUMBER('[1]Updated Supply Map'!N52),L52/J52,"")</f>
      </c>
      <c r="N52">
        <f>IF(ISNUMBER('[1]Updated Supply Map'!K52),(12-(DATEDIF("1/4/5",'[1]Updated Supply Map'!K52,"m"))),"")</f>
      </c>
      <c r="P52" s="6">
        <f>IF(ISNUMBER('[1]Updated Supply Map'!N52),O52/J52,"")</f>
      </c>
      <c r="R52" s="5">
        <f t="shared" si="1"/>
      </c>
    </row>
    <row r="53" spans="1:18" ht="12.75" hidden="1">
      <c r="A53" t="str">
        <f>'[1]Baseline Supply Map'!A53</f>
        <v>A</v>
      </c>
      <c r="B53" s="18">
        <f>'[1]Baseline Supply Map'!B53</f>
        <v>38534</v>
      </c>
      <c r="C53" s="28">
        <f>IF(ISNUMBER('[1]Updated Supply Map'!K53),'[1]Updated Supply Map'!K53,"")</f>
      </c>
      <c r="D53" s="18">
        <f>'[1]Baseline Supply Map'!D53</f>
        <v>38169</v>
      </c>
      <c r="E53" t="str">
        <f>'[1]Baseline Supply Map'!R53</f>
        <v>People with Mental Health Problems</v>
      </c>
      <c r="F53">
        <f>'[1]Baseline Supply Map'!F53</f>
        <v>569</v>
      </c>
      <c r="G53" t="str">
        <f>'[1]Baseline Supply Map'!G53</f>
        <v>Creative Support</v>
      </c>
      <c r="H53" t="str">
        <f>'[1]Baseline Supply Map'!H53</f>
        <v>Voluntary Not for Profit Organisation</v>
      </c>
      <c r="I53" t="str">
        <f>'[1]Baseline Supply Map'!I53</f>
        <v>Supported Tenancies 21-23 Wellington St East (2)</v>
      </c>
      <c r="J53" s="5">
        <f>IF(ISNUMBER('[1]Updated Supply Map'!N53),'[1]Baseline Supply Map'!Q53,"")</f>
      </c>
      <c r="K53" s="5">
        <f>IF(ISNUMBER('[1]Updated Supply Map'!N53),'[1]Updated Supply Map'!N53,"")</f>
      </c>
      <c r="L53" s="5">
        <f>IF(ISNUMBER('[1]Updated Supply Map'!N53),J53-K53,"")</f>
      </c>
      <c r="M53" s="6">
        <f>IF(ISNUMBER('[1]Updated Supply Map'!N53),L53/J53,"")</f>
      </c>
      <c r="N53">
        <f>IF(ISNUMBER('[1]Updated Supply Map'!K53),(12-(DATEDIF("1/4/5",'[1]Updated Supply Map'!K53,"m"))),"")</f>
      </c>
      <c r="P53" s="6">
        <f>IF(ISNUMBER('[1]Updated Supply Map'!N53),O53/J53,"")</f>
      </c>
      <c r="R53" s="5">
        <f t="shared" si="1"/>
      </c>
    </row>
    <row r="54" spans="1:18" ht="12.75" hidden="1">
      <c r="A54" t="str">
        <f>'[1]Baseline Supply Map'!A54</f>
        <v>A</v>
      </c>
      <c r="B54" s="18">
        <f>'[1]Baseline Supply Map'!B54</f>
        <v>38534</v>
      </c>
      <c r="C54" s="28">
        <f>IF(ISNUMBER('[1]Updated Supply Map'!K54),'[1]Updated Supply Map'!K54,"")</f>
      </c>
      <c r="D54" s="18">
        <f>'[1]Baseline Supply Map'!D54</f>
        <v>38169</v>
      </c>
      <c r="E54" t="str">
        <f>'[1]Baseline Supply Map'!R54</f>
        <v>People with Mental Health Problems</v>
      </c>
      <c r="F54">
        <f>'[1]Baseline Supply Map'!F54</f>
        <v>573</v>
      </c>
      <c r="G54" t="str">
        <f>'[1]Baseline Supply Map'!G54</f>
        <v>Creative Support</v>
      </c>
      <c r="H54" t="str">
        <f>'[1]Baseline Supply Map'!H54</f>
        <v>Voluntary Not for Profit Organisation</v>
      </c>
      <c r="I54" t="str">
        <f>'[1]Baseline Supply Map'!I54</f>
        <v>Supported Tenancies 21-23 Wellington St East (8)</v>
      </c>
      <c r="J54" s="5">
        <f>IF(ISNUMBER('[1]Updated Supply Map'!N54),'[1]Baseline Supply Map'!Q54,"")</f>
      </c>
      <c r="K54" s="5">
        <f>IF(ISNUMBER('[1]Updated Supply Map'!N54),'[1]Updated Supply Map'!N54,"")</f>
      </c>
      <c r="L54" s="5">
        <f>IF(ISNUMBER('[1]Updated Supply Map'!N54),J54-K54,"")</f>
      </c>
      <c r="M54" s="6">
        <f>IF(ISNUMBER('[1]Updated Supply Map'!N54),L54/J54,"")</f>
      </c>
      <c r="N54">
        <f>IF(ISNUMBER('[1]Updated Supply Map'!K54),(12-(DATEDIF("1/4/5",'[1]Updated Supply Map'!K54,"m"))),"")</f>
      </c>
      <c r="P54" s="6">
        <f>IF(ISNUMBER('[1]Updated Supply Map'!N54),O54/J54,"")</f>
      </c>
      <c r="R54" s="5">
        <f t="shared" si="1"/>
      </c>
    </row>
    <row r="55" spans="1:18" ht="12.75" hidden="1">
      <c r="A55" t="str">
        <f>'[1]Baseline Supply Map'!A55</f>
        <v>A</v>
      </c>
      <c r="B55" s="18">
        <f>'[1]Baseline Supply Map'!B55</f>
        <v>38534</v>
      </c>
      <c r="C55" s="28">
        <f>IF(ISNUMBER('[1]Updated Supply Map'!K55),'[1]Updated Supply Map'!K55,"")</f>
      </c>
      <c r="D55" s="18">
        <f>'[1]Baseline Supply Map'!D55</f>
        <v>38169</v>
      </c>
      <c r="E55" t="str">
        <f>'[1]Baseline Supply Map'!R55</f>
        <v>People with Mental Health Problems</v>
      </c>
      <c r="F55">
        <f>'[1]Baseline Supply Map'!F55</f>
        <v>566</v>
      </c>
      <c r="G55" t="str">
        <f>'[1]Baseline Supply Map'!G55</f>
        <v>Creative Support</v>
      </c>
      <c r="H55" t="str">
        <f>'[1]Baseline Supply Map'!H55</f>
        <v>Voluntary Not for Profit Organisation</v>
      </c>
      <c r="I55" t="str">
        <f>'[1]Baseline Supply Map'!I55</f>
        <v>Supported Tenancies 22 Halton</v>
      </c>
      <c r="J55" s="5">
        <f>IF(ISNUMBER('[1]Updated Supply Map'!N55),'[1]Baseline Supply Map'!Q55,"")</f>
      </c>
      <c r="K55" s="5">
        <f>IF(ISNUMBER('[1]Updated Supply Map'!N55),'[1]Updated Supply Map'!N55,"")</f>
      </c>
      <c r="L55" s="5">
        <f>IF(ISNUMBER('[1]Updated Supply Map'!N55),J55-K55,"")</f>
      </c>
      <c r="M55" s="6">
        <f>IF(ISNUMBER('[1]Updated Supply Map'!N55),L55/J55,"")</f>
      </c>
      <c r="N55">
        <f>IF(ISNUMBER('[1]Updated Supply Map'!K55),(12-(DATEDIF("1/4/5",'[1]Updated Supply Map'!K55,"m"))),"")</f>
      </c>
      <c r="P55" s="6">
        <f>IF(ISNUMBER('[1]Updated Supply Map'!N55),O55/J55,"")</f>
      </c>
      <c r="R55" s="5">
        <f t="shared" si="1"/>
      </c>
    </row>
    <row r="56" spans="1:18" ht="12.75" hidden="1">
      <c r="A56" t="str">
        <f>'[1]Baseline Supply Map'!A56</f>
        <v>A</v>
      </c>
      <c r="B56" s="18">
        <f>'[1]Baseline Supply Map'!B56</f>
        <v>38534</v>
      </c>
      <c r="C56" s="28">
        <f>IF(ISNUMBER('[1]Updated Supply Map'!K56),'[1]Updated Supply Map'!K56,"")</f>
      </c>
      <c r="D56" s="18">
        <f>'[1]Baseline Supply Map'!D56</f>
        <v>38169</v>
      </c>
      <c r="E56" t="str">
        <f>'[1]Baseline Supply Map'!R56</f>
        <v>People with Mental Health Problems</v>
      </c>
      <c r="F56">
        <f>'[1]Baseline Supply Map'!F56</f>
        <v>570</v>
      </c>
      <c r="G56" t="str">
        <f>'[1]Baseline Supply Map'!G56</f>
        <v>Creative Support</v>
      </c>
      <c r="H56" t="str">
        <f>'[1]Baseline Supply Map'!H56</f>
        <v>Voluntary Not for Profit Organisation</v>
      </c>
      <c r="I56" t="str">
        <f>'[1]Baseline Supply Map'!I56</f>
        <v>Supported Tenancies 29-31 Carlton Rd</v>
      </c>
      <c r="J56" s="5">
        <f>IF(ISNUMBER('[1]Updated Supply Map'!N56),'[1]Baseline Supply Map'!Q56,"")</f>
      </c>
      <c r="K56" s="5">
        <f>IF(ISNUMBER('[1]Updated Supply Map'!N56),'[1]Updated Supply Map'!N56,"")</f>
      </c>
      <c r="L56" s="5">
        <f>IF(ISNUMBER('[1]Updated Supply Map'!N56),J56-K56,"")</f>
      </c>
      <c r="M56" s="6">
        <f>IF(ISNUMBER('[1]Updated Supply Map'!N56),L56/J56,"")</f>
      </c>
      <c r="N56">
        <f>IF(ISNUMBER('[1]Updated Supply Map'!K56),(12-(DATEDIF("1/4/5",'[1]Updated Supply Map'!K56,"m"))),"")</f>
      </c>
      <c r="P56" s="6">
        <f>IF(ISNUMBER('[1]Updated Supply Map'!N56),O56/J56,"")</f>
      </c>
      <c r="R56" s="5">
        <f t="shared" si="1"/>
      </c>
    </row>
    <row r="57" spans="1:18" ht="12.75" hidden="1">
      <c r="A57" t="str">
        <f>'[1]Baseline Supply Map'!A57</f>
        <v>A</v>
      </c>
      <c r="B57" s="18">
        <f>'[1]Baseline Supply Map'!B57</f>
        <v>38534</v>
      </c>
      <c r="C57" s="28">
        <f>IF(ISNUMBER('[1]Updated Supply Map'!K57),'[1]Updated Supply Map'!K57,"")</f>
      </c>
      <c r="D57" s="18">
        <f>'[1]Baseline Supply Map'!D57</f>
        <v>38169</v>
      </c>
      <c r="E57" t="str">
        <f>'[1]Baseline Supply Map'!R57</f>
        <v>People with Mental Health Problems</v>
      </c>
      <c r="F57">
        <f>'[1]Baseline Supply Map'!F57</f>
        <v>572</v>
      </c>
      <c r="G57" t="str">
        <f>'[1]Baseline Supply Map'!G57</f>
        <v>Creative Support</v>
      </c>
      <c r="H57" t="str">
        <f>'[1]Baseline Supply Map'!H57</f>
        <v>Voluntary Not for Profit Organisation</v>
      </c>
      <c r="I57" t="str">
        <f>'[1]Baseline Supply Map'!I57</f>
        <v>Supported Tenancies 45 Tully Street</v>
      </c>
      <c r="J57" s="5">
        <f>IF(ISNUMBER('[1]Updated Supply Map'!N57),'[1]Baseline Supply Map'!Q57,"")</f>
      </c>
      <c r="K57" s="5">
        <f>IF(ISNUMBER('[1]Updated Supply Map'!N57),'[1]Updated Supply Map'!N57,"")</f>
      </c>
      <c r="L57" s="5">
        <f>IF(ISNUMBER('[1]Updated Supply Map'!N57),J57-K57,"")</f>
      </c>
      <c r="M57" s="6">
        <f>IF(ISNUMBER('[1]Updated Supply Map'!N57),L57/J57,"")</f>
      </c>
      <c r="N57">
        <f>IF(ISNUMBER('[1]Updated Supply Map'!K57),(12-(DATEDIF("1/4/5",'[1]Updated Supply Map'!K57,"m"))),"")</f>
      </c>
      <c r="P57" s="6">
        <f>IF(ISNUMBER('[1]Updated Supply Map'!N57),O57/J57,"")</f>
      </c>
      <c r="R57" s="5">
        <f t="shared" si="1"/>
      </c>
    </row>
    <row r="58" spans="1:18" ht="12.75" hidden="1">
      <c r="A58" t="str">
        <f>'[1]Baseline Supply Map'!A58</f>
        <v>A</v>
      </c>
      <c r="B58" s="18">
        <f>'[1]Baseline Supply Map'!B58</f>
        <v>38534</v>
      </c>
      <c r="C58" s="28">
        <f>IF(ISNUMBER('[1]Updated Supply Map'!K58),'[1]Updated Supply Map'!K58,"")</f>
      </c>
      <c r="D58" s="18" t="str">
        <f>'[1]Baseline Supply Map'!D58</f>
        <v>tbc</v>
      </c>
      <c r="E58" t="e">
        <f>'[1]Baseline Supply Map'!R58</f>
        <v>#REF!</v>
      </c>
      <c r="F58">
        <f>'[1]Baseline Supply Map'!F58</f>
        <v>1002</v>
      </c>
      <c r="G58" t="str">
        <f>'[1]Baseline Supply Map'!G58</f>
        <v>Creative Support</v>
      </c>
      <c r="H58">
        <f>'[1]Baseline Supply Map'!H58</f>
        <v>1</v>
      </c>
      <c r="I58" t="str">
        <f>'[1]Baseline Supply Map'!I58</f>
        <v>Supported Tenancies 60 Chadwick Road</v>
      </c>
      <c r="J58" s="5">
        <f>IF(ISNUMBER('[1]Updated Supply Map'!N58),'[1]Baseline Supply Map'!Q58,"")</f>
      </c>
      <c r="K58" s="5">
        <f>IF(ISNUMBER('[1]Updated Supply Map'!N58),'[1]Updated Supply Map'!N58,"")</f>
      </c>
      <c r="L58" s="5">
        <f>IF(ISNUMBER('[1]Updated Supply Map'!N58),J58-K58,"")</f>
      </c>
      <c r="M58" s="6">
        <f>IF(ISNUMBER('[1]Updated Supply Map'!N58),L58/J58,"")</f>
      </c>
      <c r="N58">
        <f>IF(ISNUMBER('[1]Updated Supply Map'!K58),(12-(DATEDIF("1/4/5",'[1]Updated Supply Map'!K58,"m"))),"")</f>
      </c>
      <c r="P58" s="6">
        <f>IF(ISNUMBER('[1]Updated Supply Map'!N58),O58/J58,"")</f>
      </c>
      <c r="R58" s="5">
        <f t="shared" si="1"/>
      </c>
    </row>
    <row r="59" spans="1:18" ht="12.75" hidden="1">
      <c r="A59" t="str">
        <f>'[1]Baseline Supply Map'!A59</f>
        <v>A</v>
      </c>
      <c r="B59" s="18">
        <f>'[1]Baseline Supply Map'!B59</f>
        <v>38534</v>
      </c>
      <c r="C59" s="28">
        <f>IF(ISNUMBER('[1]Updated Supply Map'!K59),'[1]Updated Supply Map'!K59,"")</f>
      </c>
      <c r="D59" s="18">
        <f>'[1]Baseline Supply Map'!D59</f>
        <v>38169</v>
      </c>
      <c r="E59" t="str">
        <f>'[1]Baseline Supply Map'!R59</f>
        <v>People with Mental Health Problems</v>
      </c>
      <c r="F59">
        <f>'[1]Baseline Supply Map'!F59</f>
        <v>567</v>
      </c>
      <c r="G59" t="str">
        <f>'[1]Baseline Supply Map'!G59</f>
        <v>Creative Support</v>
      </c>
      <c r="H59" t="str">
        <f>'[1]Baseline Supply Map'!H59</f>
        <v>Voluntary Not for Profit Organisation</v>
      </c>
      <c r="I59" t="str">
        <f>'[1]Baseline Supply Map'!I59</f>
        <v>Supported Tenancies 9 Brigantine</v>
      </c>
      <c r="J59" s="5">
        <f>IF(ISNUMBER('[1]Updated Supply Map'!N59),'[1]Baseline Supply Map'!Q59,"")</f>
      </c>
      <c r="K59" s="5">
        <f>IF(ISNUMBER('[1]Updated Supply Map'!N59),'[1]Updated Supply Map'!N59,"")</f>
      </c>
      <c r="L59" s="5">
        <f>IF(ISNUMBER('[1]Updated Supply Map'!N59),J59-K59,"")</f>
      </c>
      <c r="M59" s="6">
        <f>IF(ISNUMBER('[1]Updated Supply Map'!N59),L59/J59,"")</f>
      </c>
      <c r="N59">
        <f>IF(ISNUMBER('[1]Updated Supply Map'!K59),(12-(DATEDIF("1/4/5",'[1]Updated Supply Map'!K59,"m"))),"")</f>
      </c>
      <c r="P59" s="6">
        <f>IF(ISNUMBER('[1]Updated Supply Map'!N59),O59/J59,"")</f>
      </c>
      <c r="R59" s="5">
        <f t="shared" si="1"/>
      </c>
    </row>
    <row r="60" spans="1:18" ht="12.75" hidden="1">
      <c r="A60" t="str">
        <f>'[1]Baseline Supply Map'!A60</f>
        <v>C</v>
      </c>
      <c r="B60" s="18">
        <f>'[1]Baseline Supply Map'!B60</f>
        <v>38534</v>
      </c>
      <c r="C60" s="28">
        <f>IF(ISNUMBER('[1]Updated Supply Map'!K60),'[1]Updated Supply Map'!K60,"")</f>
      </c>
      <c r="D60" s="18" t="str">
        <f>'[1]Baseline Supply Map'!D60</f>
        <v>tbc</v>
      </c>
      <c r="E60" t="e">
        <f>'[1]Baseline Supply Map'!R60</f>
        <v>#REF!</v>
      </c>
      <c r="F60">
        <f>'[1]Baseline Supply Map'!F60</f>
        <v>1005</v>
      </c>
      <c r="G60" t="str">
        <f>'[1]Baseline Supply Map'!G60</f>
        <v>Creative Support</v>
      </c>
      <c r="H60">
        <f>'[1]Baseline Supply Map'!H60</f>
        <v>1</v>
      </c>
      <c r="I60" t="str">
        <f>'[1]Baseline Supply Map'!I60</f>
        <v>Walkden Rd and Trevor Rd</v>
      </c>
      <c r="J60" s="5">
        <f>IF(ISNUMBER('[1]Updated Supply Map'!N60),'[1]Baseline Supply Map'!Q60,"")</f>
      </c>
      <c r="K60" s="5">
        <f>IF(ISNUMBER('[1]Updated Supply Map'!N60),'[1]Updated Supply Map'!N60,"")</f>
      </c>
      <c r="L60" s="5">
        <f>IF(ISNUMBER('[1]Updated Supply Map'!N60),J60-K60,"")</f>
      </c>
      <c r="M60" s="6">
        <f>IF(ISNUMBER('[1]Updated Supply Map'!N60),L60/J60,"")</f>
      </c>
      <c r="N60">
        <f>IF(ISNUMBER('[1]Updated Supply Map'!K60),(12-(DATEDIF("1/4/5",'[1]Updated Supply Map'!K60,"m"))),"")</f>
      </c>
      <c r="P60" s="6">
        <f>IF(ISNUMBER('[1]Updated Supply Map'!N60),O60/J60,"")</f>
      </c>
      <c r="R60" s="5">
        <f t="shared" si="1"/>
      </c>
    </row>
    <row r="61" spans="1:18" ht="12.75" hidden="1">
      <c r="A61" t="str">
        <f>'[1]Baseline Supply Map'!A64</f>
        <v>C</v>
      </c>
      <c r="B61" s="18">
        <f>'[1]Baseline Supply Map'!B64</f>
        <v>38596</v>
      </c>
      <c r="C61" s="28">
        <f>IF(ISNUMBER('[1]Updated Supply Map'!K61),'[1]Updated Supply Map'!K61,"")</f>
      </c>
      <c r="D61" s="18">
        <f>'[1]Baseline Supply Map'!D64</f>
        <v>38443</v>
      </c>
      <c r="E61" t="str">
        <f>'[1]Baseline Supply Map'!R64</f>
        <v>Older people with support needs</v>
      </c>
      <c r="F61">
        <f>'[1]Baseline Supply Map'!F64</f>
        <v>85</v>
      </c>
      <c r="G61" t="str">
        <f>'[1]Baseline Supply Map'!G64</f>
        <v>Agudas Israel Housing Association Ltd </v>
      </c>
      <c r="H61" t="str">
        <f>'[1]Baseline Supply Map'!H64</f>
        <v>RSL</v>
      </c>
      <c r="I61" t="str">
        <f>'[1]Baseline Supply Map'!I64</f>
        <v>The Beenstock Home</v>
      </c>
      <c r="J61" s="5">
        <f>IF(ISNUMBER('[1]Updated Supply Map'!N61),'[1]Baseline Supply Map'!Q64,"")</f>
      </c>
      <c r="K61" s="5">
        <f>IF(ISNUMBER('[1]Updated Supply Map'!N61),'[1]Updated Supply Map'!N61,"")</f>
      </c>
      <c r="L61" s="5">
        <f>IF(ISNUMBER('[1]Updated Supply Map'!N61),J61-K61,"")</f>
      </c>
      <c r="M61" s="6">
        <f>IF(ISNUMBER('[1]Updated Supply Map'!N61),L61/J61,"")</f>
      </c>
      <c r="N61">
        <f>IF(ISNUMBER('[1]Updated Supply Map'!K61),(12-(DATEDIF("1/4/5",'[1]Updated Supply Map'!K61,"m"))),"")</f>
      </c>
      <c r="P61" s="6">
        <f>IF(ISNUMBER('[1]Updated Supply Map'!N61),O61/J61,"")</f>
      </c>
      <c r="R61" s="5">
        <f t="shared" si="1"/>
      </c>
    </row>
    <row r="62" spans="1:18" ht="12.75" hidden="1">
      <c r="A62" t="str">
        <f>'[1]Baseline Supply Map'!A65</f>
        <v>C</v>
      </c>
      <c r="B62" s="18">
        <f>'[1]Baseline Supply Map'!B65</f>
        <v>38596</v>
      </c>
      <c r="C62" s="28">
        <f>IF(ISNUMBER('[1]Updated Supply Map'!K62),'[1]Updated Supply Map'!K62,"")</f>
      </c>
      <c r="D62" s="18">
        <f>'[1]Baseline Supply Map'!D65</f>
        <v>38443</v>
      </c>
      <c r="E62" t="str">
        <f>'[1]Baseline Supply Map'!R65</f>
        <v>Older people with support needs</v>
      </c>
      <c r="F62">
        <f>'[1]Baseline Supply Map'!F65</f>
        <v>19</v>
      </c>
      <c r="G62" t="str">
        <f>'[1]Baseline Supply Map'!G65</f>
        <v>Broughton Park JHA</v>
      </c>
      <c r="H62" t="str">
        <f>'[1]Baseline Supply Map'!H65</f>
        <v>RSL</v>
      </c>
      <c r="I62" t="str">
        <f>'[1]Baseline Supply Map'!I65</f>
        <v>Gan Eden</v>
      </c>
      <c r="J62" s="5">
        <f>IF(ISNUMBER('[1]Updated Supply Map'!N62),'[1]Baseline Supply Map'!Q65,"")</f>
      </c>
      <c r="K62" s="5">
        <f>IF(ISNUMBER('[1]Updated Supply Map'!N62),'[1]Updated Supply Map'!N62,"")</f>
      </c>
      <c r="L62" s="5">
        <f>IF(ISNUMBER('[1]Updated Supply Map'!N62),J62-K62,"")</f>
      </c>
      <c r="M62" s="6">
        <f>IF(ISNUMBER('[1]Updated Supply Map'!N62),L62/J62,"")</f>
      </c>
      <c r="N62">
        <f>IF(ISNUMBER('[1]Updated Supply Map'!K62),(12-(DATEDIF("1/4/5",'[1]Updated Supply Map'!K62,"m"))),"")</f>
      </c>
      <c r="P62" s="6">
        <f>IF(ISNUMBER('[1]Updated Supply Map'!N62),O62/J62,"")</f>
      </c>
      <c r="R62" s="5">
        <f t="shared" si="1"/>
      </c>
    </row>
    <row r="63" spans="1:18" ht="12.75" hidden="1">
      <c r="A63" t="str">
        <f>'[1]Baseline Supply Map'!A66</f>
        <v>C</v>
      </c>
      <c r="B63" s="18">
        <f>'[1]Baseline Supply Map'!B66</f>
        <v>38596</v>
      </c>
      <c r="C63" s="28">
        <f>IF(ISNUMBER('[1]Updated Supply Map'!K63),'[1]Updated Supply Map'!K63,"")</f>
      </c>
      <c r="D63" s="18">
        <f>'[1]Baseline Supply Map'!D66</f>
        <v>38443</v>
      </c>
      <c r="E63" t="str">
        <f>'[1]Baseline Supply Map'!R66</f>
        <v>Older people with support needs</v>
      </c>
      <c r="F63">
        <f>'[1]Baseline Supply Map'!F66</f>
        <v>558</v>
      </c>
      <c r="G63" t="str">
        <f>'[1]Baseline Supply Map'!G66</f>
        <v>City of Salford Adult Services C3</v>
      </c>
      <c r="H63" t="str">
        <f>'[1]Baseline Supply Map'!H66</f>
        <v>Local Authority - Social Services Dept</v>
      </c>
      <c r="I63" t="str">
        <f>'[1]Baseline Supply Map'!I66</f>
        <v>Elderly Pop-In Service</v>
      </c>
      <c r="J63" s="5">
        <f>IF(ISNUMBER('[1]Updated Supply Map'!N63),'[1]Baseline Supply Map'!Q66,"")</f>
      </c>
      <c r="K63" s="5">
        <f>IF(ISNUMBER('[1]Updated Supply Map'!N63),'[1]Updated Supply Map'!N63,"")</f>
      </c>
      <c r="L63" s="5">
        <f>IF(ISNUMBER('[1]Updated Supply Map'!N63),J63-K63,"")</f>
      </c>
      <c r="M63" s="6">
        <f>IF(ISNUMBER('[1]Updated Supply Map'!N63),L63/J63,"")</f>
      </c>
      <c r="N63">
        <f>IF(ISNUMBER('[1]Updated Supply Map'!K63),(12-(DATEDIF("1/4/5",'[1]Updated Supply Map'!K63,"m"))),"")</f>
      </c>
      <c r="P63" s="6">
        <f>IF(ISNUMBER('[1]Updated Supply Map'!N63),O63/J63,"")</f>
      </c>
      <c r="R63" s="5">
        <f t="shared" si="1"/>
      </c>
    </row>
    <row r="64" spans="1:18" ht="12.75" hidden="1">
      <c r="A64" t="str">
        <f>'[1]Baseline Supply Map'!A67</f>
        <v>C</v>
      </c>
      <c r="B64" s="18">
        <f>'[1]Baseline Supply Map'!B67</f>
        <v>38596</v>
      </c>
      <c r="C64" s="28">
        <f>IF(ISNUMBER('[1]Updated Supply Map'!K64),'[1]Updated Supply Map'!K64,"")</f>
      </c>
      <c r="D64" s="18">
        <f>'[1]Baseline Supply Map'!D67</f>
        <v>38443</v>
      </c>
      <c r="E64" t="str">
        <f>'[1]Baseline Supply Map'!R67</f>
        <v>People with a Physical or Sensory Disability</v>
      </c>
      <c r="F64">
        <f>'[1]Baseline Supply Map'!F67</f>
        <v>1006</v>
      </c>
      <c r="G64" t="str">
        <f>'[1]Baseline Supply Map'!G67</f>
        <v>Leonard Cheshire</v>
      </c>
      <c r="H64" t="str">
        <f>'[1]Baseline Supply Map'!H67</f>
        <v>RSL</v>
      </c>
      <c r="I64" t="str">
        <f>'[1]Baseline Supply Map'!I67</f>
        <v>Pendleway (Pipeline)</v>
      </c>
      <c r="J64" s="5">
        <f>IF(ISNUMBER('[1]Updated Supply Map'!N64),'[1]Baseline Supply Map'!Q67,"")</f>
      </c>
      <c r="K64" s="5">
        <f>IF(ISNUMBER('[1]Updated Supply Map'!N64),'[1]Updated Supply Map'!N64,"")</f>
      </c>
      <c r="L64" s="5">
        <f>IF(ISNUMBER('[1]Updated Supply Map'!N64),J64-K64,"")</f>
      </c>
      <c r="M64" s="6">
        <f>IF(ISNUMBER('[1]Updated Supply Map'!N64),L64/J64,"")</f>
      </c>
      <c r="N64">
        <f>IF(ISNUMBER('[1]Updated Supply Map'!K64),(12-(DATEDIF("1/4/5",'[1]Updated Supply Map'!K64,"m"))),"")</f>
      </c>
      <c r="P64" s="6">
        <f>IF(ISNUMBER('[1]Updated Supply Map'!N64),O64/J64,"")</f>
      </c>
      <c r="R64" s="5">
        <f t="shared" si="1"/>
      </c>
    </row>
    <row r="65" spans="1:18" ht="12.75" hidden="1">
      <c r="A65" t="str">
        <f>'[1]Baseline Supply Map'!A68</f>
        <v>C</v>
      </c>
      <c r="B65" s="18">
        <f>'[1]Baseline Supply Map'!B68</f>
        <v>38596</v>
      </c>
      <c r="C65" s="28">
        <f>IF(ISNUMBER('[1]Updated Supply Map'!K65),'[1]Updated Supply Map'!K65,"")</f>
      </c>
      <c r="D65" s="18">
        <f>'[1]Baseline Supply Map'!D68</f>
        <v>38443</v>
      </c>
      <c r="E65" t="str">
        <f>'[1]Baseline Supply Map'!R68</f>
        <v>Older people with support needs</v>
      </c>
      <c r="F65">
        <f>'[1]Baseline Supply Map'!F68</f>
        <v>102</v>
      </c>
      <c r="G65" t="str">
        <f>'[1]Baseline Supply Map'!G68</f>
        <v>Abbeyfield Society Worsley Ltd</v>
      </c>
      <c r="H65" t="str">
        <f>'[1]Baseline Supply Map'!H68</f>
        <v>Charitable Organisation</v>
      </c>
      <c r="I65" t="str">
        <f>'[1]Baseline Supply Map'!I68</f>
        <v>Abbey Field House Mountain St</v>
      </c>
      <c r="J65" s="5">
        <f>IF(ISNUMBER('[1]Updated Supply Map'!N65),'[1]Baseline Supply Map'!Q68,"")</f>
      </c>
      <c r="K65" s="5">
        <f>IF(ISNUMBER('[1]Updated Supply Map'!N65),'[1]Updated Supply Map'!N65,"")</f>
      </c>
      <c r="L65" s="5">
        <f>IF(ISNUMBER('[1]Updated Supply Map'!N65),J65-K65,"")</f>
      </c>
      <c r="M65" s="6">
        <f>IF(ISNUMBER('[1]Updated Supply Map'!N65),L65/J65,"")</f>
      </c>
      <c r="N65">
        <f>IF(ISNUMBER('[1]Updated Supply Map'!K65),(12-(DATEDIF("1/4/5",'[1]Updated Supply Map'!K65,"m"))),"")</f>
      </c>
      <c r="P65" s="6">
        <f>IF(ISNUMBER('[1]Updated Supply Map'!N65),O65/J65,"")</f>
      </c>
      <c r="R65" s="5">
        <f t="shared" si="1"/>
      </c>
    </row>
    <row r="66" spans="1:18" ht="12.75" hidden="1">
      <c r="A66" t="str">
        <f>'[1]Baseline Supply Map'!A69</f>
        <v>C</v>
      </c>
      <c r="B66" s="18">
        <f>'[1]Baseline Supply Map'!B69</f>
        <v>38596</v>
      </c>
      <c r="C66" s="28">
        <f>IF(ISNUMBER('[1]Updated Supply Map'!K66),'[1]Updated Supply Map'!K66,"")</f>
      </c>
      <c r="D66" s="18">
        <f>'[1]Baseline Supply Map'!D69</f>
        <v>38443</v>
      </c>
      <c r="E66" t="str">
        <f>'[1]Baseline Supply Map'!R69</f>
        <v>Older people with support needs</v>
      </c>
      <c r="F66">
        <f>'[1]Baseline Supply Map'!F69</f>
        <v>103</v>
      </c>
      <c r="G66" t="str">
        <f>'[1]Baseline Supply Map'!G69</f>
        <v>Abbeyfield Society Worsley Ltd</v>
      </c>
      <c r="H66" t="str">
        <f>'[1]Baseline Supply Map'!H69</f>
        <v>Charitable Organisation</v>
      </c>
      <c r="I66" t="str">
        <f>'[1]Baseline Supply Map'!I69</f>
        <v>Abbeyfield House Bridgewater Road</v>
      </c>
      <c r="J66" s="5">
        <f>IF(ISNUMBER('[1]Updated Supply Map'!N66),'[1]Baseline Supply Map'!Q69,"")</f>
      </c>
      <c r="K66" s="5">
        <f>IF(ISNUMBER('[1]Updated Supply Map'!N66),'[1]Updated Supply Map'!N66,"")</f>
      </c>
      <c r="L66" s="5">
        <f>IF(ISNUMBER('[1]Updated Supply Map'!N66),J66-K66,"")</f>
      </c>
      <c r="M66" s="6">
        <f>IF(ISNUMBER('[1]Updated Supply Map'!N66),L66/J66,"")</f>
      </c>
      <c r="N66">
        <f>IF(ISNUMBER('[1]Updated Supply Map'!K66),(12-(DATEDIF("1/4/5",'[1]Updated Supply Map'!K66,"m"))),"")</f>
      </c>
      <c r="P66" s="6">
        <f>IF(ISNUMBER('[1]Updated Supply Map'!N66),O66/J66,"")</f>
      </c>
      <c r="R66" s="5">
        <f t="shared" si="1"/>
      </c>
    </row>
    <row r="67" spans="1:18" ht="12.75" hidden="1">
      <c r="A67" t="str">
        <f>'[1]Baseline Supply Map'!A70</f>
        <v>C</v>
      </c>
      <c r="B67" s="18">
        <f>'[1]Baseline Supply Map'!B70</f>
        <v>38596</v>
      </c>
      <c r="C67" s="28">
        <f>IF(ISNUMBER('[1]Updated Supply Map'!K67),'[1]Updated Supply Map'!K67,"")</f>
      </c>
      <c r="D67" s="18">
        <f>'[1]Baseline Supply Map'!D70</f>
        <v>38443</v>
      </c>
      <c r="E67" t="str">
        <f>'[1]Baseline Supply Map'!R70</f>
        <v>Older people with support needs</v>
      </c>
      <c r="F67">
        <f>'[1]Baseline Supply Map'!F70</f>
        <v>411</v>
      </c>
      <c r="G67" t="str">
        <f>'[1]Baseline Supply Map'!G70</f>
        <v>Anchor Trust</v>
      </c>
      <c r="H67" t="str">
        <f>'[1]Baseline Supply Map'!H70</f>
        <v>RSL</v>
      </c>
      <c r="I67" t="str">
        <f>'[1]Baseline Supply Map'!I70</f>
        <v>Holly Court</v>
      </c>
      <c r="J67" s="5">
        <f>IF(ISNUMBER('[1]Updated Supply Map'!N67),'[1]Baseline Supply Map'!Q70,"")</f>
      </c>
      <c r="K67" s="5">
        <f>IF(ISNUMBER('[1]Updated Supply Map'!N67),'[1]Updated Supply Map'!N67,"")</f>
      </c>
      <c r="L67" s="5">
        <f>IF(ISNUMBER('[1]Updated Supply Map'!N67),J67-K67,"")</f>
      </c>
      <c r="M67" s="6">
        <f>IF(ISNUMBER('[1]Updated Supply Map'!N67),L67/J67,"")</f>
      </c>
      <c r="N67">
        <f>IF(ISNUMBER('[1]Updated Supply Map'!K67),(12-(DATEDIF("1/4/5",'[1]Updated Supply Map'!K67,"m"))),"")</f>
      </c>
      <c r="P67" s="6">
        <f>IF(ISNUMBER('[1]Updated Supply Map'!N67),O67/J67,"")</f>
      </c>
      <c r="R67" s="5">
        <f aca="true" t="shared" si="2" ref="R67:R130">IF(ISNUMBER(N67),(J67/12*(12-N67))+(K67/12*N67),"")</f>
      </c>
    </row>
    <row r="68" spans="1:18" ht="12.75" hidden="1">
      <c r="A68" t="str">
        <f>'[1]Baseline Supply Map'!A71</f>
        <v>C</v>
      </c>
      <c r="B68" s="18">
        <f>'[1]Baseline Supply Map'!B71</f>
        <v>38596</v>
      </c>
      <c r="C68" s="28">
        <f>IF(ISNUMBER('[1]Updated Supply Map'!K68),'[1]Updated Supply Map'!K68,"")</f>
      </c>
      <c r="D68" s="18">
        <f>'[1]Baseline Supply Map'!D71</f>
        <v>38443</v>
      </c>
      <c r="E68" t="str">
        <f>'[1]Baseline Supply Map'!R71</f>
        <v>Older people with support needs</v>
      </c>
      <c r="F68">
        <f>'[1]Baseline Supply Map'!F71</f>
        <v>410</v>
      </c>
      <c r="G68" t="str">
        <f>'[1]Baseline Supply Map'!G71</f>
        <v>Anchor Trust</v>
      </c>
      <c r="H68" t="str">
        <f>'[1]Baseline Supply Map'!H71</f>
        <v>RSL</v>
      </c>
      <c r="I68" t="str">
        <f>'[1]Baseline Supply Map'!I71</f>
        <v>Midfield Court</v>
      </c>
      <c r="J68" s="5">
        <f>IF(ISNUMBER('[1]Updated Supply Map'!N68),'[1]Baseline Supply Map'!Q71,"")</f>
      </c>
      <c r="K68" s="5">
        <f>IF(ISNUMBER('[1]Updated Supply Map'!N68),'[1]Updated Supply Map'!N68,"")</f>
      </c>
      <c r="L68" s="5">
        <f>IF(ISNUMBER('[1]Updated Supply Map'!N68),J68-K68,"")</f>
      </c>
      <c r="M68" s="6">
        <f>IF(ISNUMBER('[1]Updated Supply Map'!N68),L68/J68,"")</f>
      </c>
      <c r="N68">
        <f>IF(ISNUMBER('[1]Updated Supply Map'!K68),(12-(DATEDIF("1/4/5",'[1]Updated Supply Map'!K68,"m"))),"")</f>
      </c>
      <c r="P68" s="6">
        <f>IF(ISNUMBER('[1]Updated Supply Map'!N68),O68/J68,"")</f>
      </c>
      <c r="R68" s="5">
        <f t="shared" si="2"/>
      </c>
    </row>
    <row r="69" spans="1:18" ht="12.75" hidden="1">
      <c r="A69" t="str">
        <f>'[1]Baseline Supply Map'!A72</f>
        <v>C</v>
      </c>
      <c r="B69" s="18">
        <f>'[1]Baseline Supply Map'!B72</f>
        <v>38596</v>
      </c>
      <c r="C69" s="28">
        <f>IF(ISNUMBER('[1]Updated Supply Map'!K69),'[1]Updated Supply Map'!K69,"")</f>
      </c>
      <c r="D69" s="18">
        <f>'[1]Baseline Supply Map'!D72</f>
        <v>38443</v>
      </c>
      <c r="E69" t="str">
        <f>'[1]Baseline Supply Map'!R72</f>
        <v>Older people with support needs</v>
      </c>
      <c r="F69">
        <f>'[1]Baseline Supply Map'!F72</f>
        <v>409</v>
      </c>
      <c r="G69" t="str">
        <f>'[1]Baseline Supply Map'!G72</f>
        <v>Anchor Trust</v>
      </c>
      <c r="H69" t="str">
        <f>'[1]Baseline Supply Map'!H72</f>
        <v>RSL</v>
      </c>
      <c r="I69" t="str">
        <f>'[1]Baseline Supply Map'!I72</f>
        <v>Pembroke Court</v>
      </c>
      <c r="J69" s="5">
        <f>IF(ISNUMBER('[1]Updated Supply Map'!N69),'[1]Baseline Supply Map'!Q72,"")</f>
      </c>
      <c r="K69" s="5">
        <f>IF(ISNUMBER('[1]Updated Supply Map'!N69),'[1]Updated Supply Map'!N69,"")</f>
      </c>
      <c r="L69" s="5">
        <f>IF(ISNUMBER('[1]Updated Supply Map'!N69),J69-K69,"")</f>
      </c>
      <c r="M69" s="6">
        <f>IF(ISNUMBER('[1]Updated Supply Map'!N69),L69/J69,"")</f>
      </c>
      <c r="N69">
        <f>IF(ISNUMBER('[1]Updated Supply Map'!K69),(12-(DATEDIF("1/4/5",'[1]Updated Supply Map'!K69,"m"))),"")</f>
      </c>
      <c r="P69" s="6">
        <f>IF(ISNUMBER('[1]Updated Supply Map'!N69),O69/J69,"")</f>
      </c>
      <c r="R69" s="5">
        <f t="shared" si="2"/>
      </c>
    </row>
    <row r="70" spans="1:18" ht="12.75" hidden="1">
      <c r="A70" t="str">
        <f>'[1]Baseline Supply Map'!A73</f>
        <v>C</v>
      </c>
      <c r="B70" s="18">
        <f>'[1]Baseline Supply Map'!B73</f>
        <v>38596</v>
      </c>
      <c r="C70" s="28">
        <f>IF(ISNUMBER('[1]Updated Supply Map'!K70),'[1]Updated Supply Map'!K70,"")</f>
      </c>
      <c r="D70" s="18">
        <f>'[1]Baseline Supply Map'!D73</f>
        <v>38443</v>
      </c>
      <c r="E70" t="str">
        <f>'[1]Baseline Supply Map'!R73</f>
        <v>Older people with support needs</v>
      </c>
      <c r="F70">
        <f>'[1]Baseline Supply Map'!F73</f>
        <v>408</v>
      </c>
      <c r="G70" t="str">
        <f>'[1]Baseline Supply Map'!G73</f>
        <v>Anchor Trust</v>
      </c>
      <c r="H70" t="str">
        <f>'[1]Baseline Supply Map'!H73</f>
        <v>RSL</v>
      </c>
      <c r="I70" t="str">
        <f>'[1]Baseline Supply Map'!I73</f>
        <v>Ranulph Court</v>
      </c>
      <c r="J70" s="5">
        <f>IF(ISNUMBER('[1]Updated Supply Map'!N70),'[1]Baseline Supply Map'!Q73,"")</f>
      </c>
      <c r="K70" s="5">
        <f>IF(ISNUMBER('[1]Updated Supply Map'!N70),'[1]Updated Supply Map'!N70,"")</f>
      </c>
      <c r="L70" s="5">
        <f>IF(ISNUMBER('[1]Updated Supply Map'!N70),J70-K70,"")</f>
      </c>
      <c r="M70" s="6">
        <f>IF(ISNUMBER('[1]Updated Supply Map'!N70),L70/J70,"")</f>
      </c>
      <c r="N70">
        <f>IF(ISNUMBER('[1]Updated Supply Map'!K70),(12-(DATEDIF("1/4/5",'[1]Updated Supply Map'!K70,"m"))),"")</f>
      </c>
      <c r="P70" s="6">
        <f>IF(ISNUMBER('[1]Updated Supply Map'!N70),O70/J70,"")</f>
      </c>
      <c r="R70" s="5">
        <f t="shared" si="2"/>
      </c>
    </row>
    <row r="71" spans="1:18" ht="12.75" hidden="1">
      <c r="A71" t="str">
        <f>'[1]Baseline Supply Map'!A74</f>
        <v>C</v>
      </c>
      <c r="B71" s="18">
        <f>'[1]Baseline Supply Map'!B74</f>
        <v>38596</v>
      </c>
      <c r="C71" s="28">
        <f>IF(ISNUMBER('[1]Updated Supply Map'!K71),'[1]Updated Supply Map'!K71,"")</f>
      </c>
      <c r="D71" s="18">
        <f>'[1]Baseline Supply Map'!D74</f>
        <v>38443</v>
      </c>
      <c r="E71" t="str">
        <f>'[1]Baseline Supply Map'!R74</f>
        <v>Older people with support needs</v>
      </c>
      <c r="F71">
        <f>'[1]Baseline Supply Map'!F74</f>
        <v>407</v>
      </c>
      <c r="G71" t="str">
        <f>'[1]Baseline Supply Map'!G74</f>
        <v>Anchor Trust</v>
      </c>
      <c r="H71" t="str">
        <f>'[1]Baseline Supply Map'!H74</f>
        <v>RSL</v>
      </c>
      <c r="I71" t="str">
        <f>'[1]Baseline Supply Map'!I74</f>
        <v>St Clements Court</v>
      </c>
      <c r="J71" s="5">
        <f>IF(ISNUMBER('[1]Updated Supply Map'!N71),'[1]Baseline Supply Map'!Q74,"")</f>
      </c>
      <c r="K71" s="5">
        <f>IF(ISNUMBER('[1]Updated Supply Map'!N71),'[1]Updated Supply Map'!N71,"")</f>
      </c>
      <c r="L71" s="5">
        <f>IF(ISNUMBER('[1]Updated Supply Map'!N71),J71-K71,"")</f>
      </c>
      <c r="M71" s="6">
        <f>IF(ISNUMBER('[1]Updated Supply Map'!N71),L71/J71,"")</f>
      </c>
      <c r="N71">
        <f>IF(ISNUMBER('[1]Updated Supply Map'!K71),(12-(DATEDIF("1/4/5",'[1]Updated Supply Map'!K71,"m"))),"")</f>
      </c>
      <c r="P71" s="6">
        <f>IF(ISNUMBER('[1]Updated Supply Map'!N71),O71/J71,"")</f>
      </c>
      <c r="R71" s="5">
        <f t="shared" si="2"/>
      </c>
    </row>
    <row r="72" spans="1:18" ht="12.75" hidden="1">
      <c r="A72" t="str">
        <f>'[1]Baseline Supply Map'!A75</f>
        <v>C</v>
      </c>
      <c r="B72" s="18">
        <f>'[1]Baseline Supply Map'!B75</f>
        <v>38596</v>
      </c>
      <c r="C72" s="28">
        <f>IF(ISNUMBER('[1]Updated Supply Map'!K72),'[1]Updated Supply Map'!K72,"")</f>
      </c>
      <c r="D72" s="18">
        <f>'[1]Baseline Supply Map'!D75</f>
        <v>38443</v>
      </c>
      <c r="E72" t="str">
        <f>'[1]Baseline Supply Map'!R75</f>
        <v>Older people with support needs</v>
      </c>
      <c r="F72">
        <f>'[1]Baseline Supply Map'!F75</f>
        <v>406</v>
      </c>
      <c r="G72" t="str">
        <f>'[1]Baseline Supply Map'!G75</f>
        <v>Anchor Trust</v>
      </c>
      <c r="H72" t="str">
        <f>'[1]Baseline Supply Map'!H75</f>
        <v>RSL</v>
      </c>
      <c r="I72" t="str">
        <f>'[1]Baseline Supply Map'!I75</f>
        <v>St Johns Court</v>
      </c>
      <c r="J72" s="5">
        <f>IF(ISNUMBER('[1]Updated Supply Map'!N72),'[1]Baseline Supply Map'!Q75,"")</f>
      </c>
      <c r="K72" s="5">
        <f>IF(ISNUMBER('[1]Updated Supply Map'!N72),'[1]Updated Supply Map'!N72,"")</f>
      </c>
      <c r="L72" s="5">
        <f>IF(ISNUMBER('[1]Updated Supply Map'!N72),J72-K72,"")</f>
      </c>
      <c r="M72" s="6">
        <f>IF(ISNUMBER('[1]Updated Supply Map'!N72),L72/J72,"")</f>
      </c>
      <c r="N72">
        <f>IF(ISNUMBER('[1]Updated Supply Map'!K72),(12-(DATEDIF("1/4/5",'[1]Updated Supply Map'!K72,"m"))),"")</f>
      </c>
      <c r="P72" s="6">
        <f>IF(ISNUMBER('[1]Updated Supply Map'!N72),O72/J72,"")</f>
      </c>
      <c r="R72" s="5">
        <f t="shared" si="2"/>
      </c>
    </row>
    <row r="73" spans="1:18" ht="12.75" hidden="1">
      <c r="A73" t="str">
        <f>'[1]Baseline Supply Map'!A76</f>
        <v>C</v>
      </c>
      <c r="B73" s="18">
        <f>'[1]Baseline Supply Map'!B76</f>
        <v>38596</v>
      </c>
      <c r="C73" s="28">
        <f>IF(ISNUMBER('[1]Updated Supply Map'!K73),'[1]Updated Supply Map'!K73,"")</f>
      </c>
      <c r="D73" s="18">
        <f>'[1]Baseline Supply Map'!D76</f>
        <v>38443</v>
      </c>
      <c r="E73" t="str">
        <f>'[1]Baseline Supply Map'!R76</f>
        <v>Older people with support needs</v>
      </c>
      <c r="F73">
        <f>'[1]Baseline Supply Map'!F76</f>
        <v>355</v>
      </c>
      <c r="G73" t="str">
        <f>'[1]Baseline Supply Map'!G76</f>
        <v>Anchor Trust</v>
      </c>
      <c r="H73" t="str">
        <f>'[1]Baseline Supply Map'!H76</f>
        <v>RSL</v>
      </c>
      <c r="I73" t="str">
        <f>'[1]Baseline Supply Map'!I76</f>
        <v>St Pauls Court</v>
      </c>
      <c r="J73" s="5">
        <f>IF(ISNUMBER('[1]Updated Supply Map'!N73),'[1]Baseline Supply Map'!Q76,"")</f>
      </c>
      <c r="K73" s="5">
        <f>IF(ISNUMBER('[1]Updated Supply Map'!N73),'[1]Updated Supply Map'!N73,"")</f>
      </c>
      <c r="L73" s="5">
        <f>IF(ISNUMBER('[1]Updated Supply Map'!N73),J73-K73,"")</f>
      </c>
      <c r="M73" s="6">
        <f>IF(ISNUMBER('[1]Updated Supply Map'!N73),L73/J73,"")</f>
      </c>
      <c r="N73">
        <f>IF(ISNUMBER('[1]Updated Supply Map'!K73),(12-(DATEDIF("1/4/5",'[1]Updated Supply Map'!K73,"m"))),"")</f>
      </c>
      <c r="P73" s="6">
        <f>IF(ISNUMBER('[1]Updated Supply Map'!N73),O73/J73,"")</f>
      </c>
      <c r="R73" s="5">
        <f t="shared" si="2"/>
      </c>
    </row>
    <row r="74" spans="1:18" ht="12.75" hidden="1">
      <c r="A74" t="str">
        <f>'[1]Baseline Supply Map'!A77</f>
        <v>B</v>
      </c>
      <c r="B74" s="18">
        <f>'[1]Baseline Supply Map'!B77</f>
        <v>38596</v>
      </c>
      <c r="C74" s="28">
        <f>IF(ISNUMBER('[1]Updated Supply Map'!K74),'[1]Updated Supply Map'!K74,"")</f>
      </c>
      <c r="D74" s="18">
        <f>'[1]Baseline Supply Map'!D77</f>
        <v>38443</v>
      </c>
      <c r="E74" t="str">
        <f>'[1]Baseline Supply Map'!R77</f>
        <v>Generic</v>
      </c>
      <c r="F74">
        <f>'[1]Baseline Supply Map'!F77</f>
        <v>415</v>
      </c>
      <c r="G74" t="str">
        <f>'[1]Baseline Supply Map'!G77</f>
        <v>Carr Gomm Society Ltd</v>
      </c>
      <c r="H74" t="str">
        <f>'[1]Baseline Supply Map'!H77</f>
        <v>RSL</v>
      </c>
      <c r="I74" t="str">
        <f>'[1]Baseline Supply Map'!I77</f>
        <v>3 Gore Avenue</v>
      </c>
      <c r="J74" s="5">
        <f>IF(ISNUMBER('[1]Updated Supply Map'!N74),'[1]Baseline Supply Map'!Q77,"")</f>
      </c>
      <c r="K74" s="5">
        <f>IF(ISNUMBER('[1]Updated Supply Map'!N74),'[1]Updated Supply Map'!N74,"")</f>
      </c>
      <c r="L74" s="5">
        <f>IF(ISNUMBER('[1]Updated Supply Map'!N74),J74-K74,"")</f>
      </c>
      <c r="M74" s="6">
        <f>IF(ISNUMBER('[1]Updated Supply Map'!N74),L74/J74,"")</f>
      </c>
      <c r="N74">
        <f>IF(ISNUMBER('[1]Updated Supply Map'!K74),(12-(DATEDIF("1/4/5",'[1]Updated Supply Map'!K74,"m"))),"")</f>
      </c>
      <c r="P74" s="6">
        <f>IF(ISNUMBER('[1]Updated Supply Map'!N74),O74/J74,"")</f>
      </c>
      <c r="R74" s="5">
        <f t="shared" si="2"/>
      </c>
    </row>
    <row r="75" spans="1:18" ht="12.75" hidden="1">
      <c r="A75" t="str">
        <f>'[1]Baseline Supply Map'!A78</f>
        <v>B</v>
      </c>
      <c r="B75" s="18">
        <f>'[1]Baseline Supply Map'!B78</f>
        <v>38596</v>
      </c>
      <c r="C75" s="28">
        <f>IF(ISNUMBER('[1]Updated Supply Map'!K75),'[1]Updated Supply Map'!K75,"")</f>
      </c>
      <c r="D75" s="18">
        <f>'[1]Baseline Supply Map'!D78</f>
        <v>38443</v>
      </c>
      <c r="E75" t="str">
        <f>'[1]Baseline Supply Map'!R78</f>
        <v>Generic</v>
      </c>
      <c r="F75">
        <f>'[1]Baseline Supply Map'!F78</f>
        <v>416</v>
      </c>
      <c r="G75" t="str">
        <f>'[1]Baseline Supply Map'!G78</f>
        <v>Carr Gomm Society Ltd</v>
      </c>
      <c r="H75" t="str">
        <f>'[1]Baseline Supply Map'!H78</f>
        <v>RSL</v>
      </c>
      <c r="I75" t="str">
        <f>'[1]Baseline Supply Map'!I78</f>
        <v>3 Gore Avenue (The Flat)</v>
      </c>
      <c r="J75" s="5">
        <f>IF(ISNUMBER('[1]Updated Supply Map'!N75),'[1]Baseline Supply Map'!Q78,"")</f>
      </c>
      <c r="K75" s="5">
        <f>IF(ISNUMBER('[1]Updated Supply Map'!N75),'[1]Updated Supply Map'!N75,"")</f>
      </c>
      <c r="L75" s="5">
        <f>IF(ISNUMBER('[1]Updated Supply Map'!N75),J75-K75,"")</f>
      </c>
      <c r="M75" s="6">
        <f>IF(ISNUMBER('[1]Updated Supply Map'!N75),L75/J75,"")</f>
      </c>
      <c r="N75">
        <f>IF(ISNUMBER('[1]Updated Supply Map'!K75),(12-(DATEDIF("1/4/5",'[1]Updated Supply Map'!K75,"m"))),"")</f>
      </c>
      <c r="P75" s="6">
        <f>IF(ISNUMBER('[1]Updated Supply Map'!N75),O75/J75,"")</f>
      </c>
      <c r="R75" s="5">
        <f t="shared" si="2"/>
      </c>
    </row>
    <row r="76" spans="1:18" ht="12.75" hidden="1">
      <c r="A76" t="str">
        <f>'[1]Baseline Supply Map'!A79</f>
        <v>B</v>
      </c>
      <c r="B76" s="18">
        <f>'[1]Baseline Supply Map'!B79</f>
        <v>38596</v>
      </c>
      <c r="C76" s="28">
        <f>IF(ISNUMBER('[1]Updated Supply Map'!K76),'[1]Updated Supply Map'!K76,"")</f>
      </c>
      <c r="D76" s="18">
        <f>'[1]Baseline Supply Map'!D79</f>
        <v>38443</v>
      </c>
      <c r="E76" t="str">
        <f>'[1]Baseline Supply Map'!R79</f>
        <v>Generic</v>
      </c>
      <c r="F76">
        <f>'[1]Baseline Supply Map'!F79</f>
        <v>4</v>
      </c>
      <c r="G76" t="str">
        <f>'[1]Baseline Supply Map'!G79</f>
        <v>Carr Gomm Society Ltd</v>
      </c>
      <c r="H76" t="str">
        <f>'[1]Baseline Supply Map'!H79</f>
        <v>RSL</v>
      </c>
      <c r="I76" t="str">
        <f>'[1]Baseline Supply Map'!I79</f>
        <v>Albert Road (2 &amp; 2a) </v>
      </c>
      <c r="J76" s="5">
        <f>IF(ISNUMBER('[1]Updated Supply Map'!N76),'[1]Baseline Supply Map'!Q79,"")</f>
      </c>
      <c r="K76" s="5">
        <f>IF(ISNUMBER('[1]Updated Supply Map'!N76),'[1]Updated Supply Map'!N76,"")</f>
      </c>
      <c r="L76" s="5">
        <f>IF(ISNUMBER('[1]Updated Supply Map'!N76),J76-K76,"")</f>
      </c>
      <c r="M76" s="6">
        <f>IF(ISNUMBER('[1]Updated Supply Map'!N76),L76/J76,"")</f>
      </c>
      <c r="N76">
        <f>IF(ISNUMBER('[1]Updated Supply Map'!K76),(12-(DATEDIF("1/4/5",'[1]Updated Supply Map'!K76,"m"))),"")</f>
      </c>
      <c r="P76" s="6">
        <f>IF(ISNUMBER('[1]Updated Supply Map'!N76),O76/J76,"")</f>
      </c>
      <c r="R76" s="5">
        <f t="shared" si="2"/>
      </c>
    </row>
    <row r="77" spans="1:18" ht="12.75" hidden="1">
      <c r="A77" t="str">
        <f>'[1]Baseline Supply Map'!A80</f>
        <v>B</v>
      </c>
      <c r="B77" s="18">
        <f>'[1]Baseline Supply Map'!B80</f>
        <v>38596</v>
      </c>
      <c r="C77" s="28">
        <f>IF(ISNUMBER('[1]Updated Supply Map'!K77),'[1]Updated Supply Map'!K77,"")</f>
      </c>
      <c r="D77" s="18">
        <f>'[1]Baseline Supply Map'!D80</f>
        <v>38443</v>
      </c>
      <c r="E77" t="str">
        <f>'[1]Baseline Supply Map'!R80</f>
        <v>People with Mental Health Problems</v>
      </c>
      <c r="F77">
        <f>'[1]Baseline Supply Map'!F80</f>
        <v>414</v>
      </c>
      <c r="G77" t="str">
        <f>'[1]Baseline Supply Map'!G80</f>
        <v>Carr Gomm Society Ltd</v>
      </c>
      <c r="H77" t="str">
        <f>'[1]Baseline Supply Map'!H80</f>
        <v>RSL</v>
      </c>
      <c r="I77" t="str">
        <f>'[1]Baseline Supply Map'!I80</f>
        <v>Wellington Road (36) </v>
      </c>
      <c r="J77" s="5">
        <f>IF(ISNUMBER('[1]Updated Supply Map'!N77),'[1]Baseline Supply Map'!Q80,"")</f>
      </c>
      <c r="K77" s="5">
        <f>IF(ISNUMBER('[1]Updated Supply Map'!N77),'[1]Updated Supply Map'!N77,"")</f>
      </c>
      <c r="L77" s="5">
        <f>IF(ISNUMBER('[1]Updated Supply Map'!N77),J77-K77,"")</f>
      </c>
      <c r="M77" s="6">
        <f>IF(ISNUMBER('[1]Updated Supply Map'!N77),L77/J77,"")</f>
      </c>
      <c r="N77">
        <f>IF(ISNUMBER('[1]Updated Supply Map'!K77),(12-(DATEDIF("1/4/5",'[1]Updated Supply Map'!K77,"m"))),"")</f>
      </c>
      <c r="P77" s="6">
        <f>IF(ISNUMBER('[1]Updated Supply Map'!N77),O77/J77,"")</f>
      </c>
      <c r="R77" s="5">
        <f t="shared" si="2"/>
      </c>
    </row>
    <row r="78" spans="1:18" ht="12.75" hidden="1">
      <c r="A78" t="str">
        <f>'[1]Baseline Supply Map'!A81</f>
        <v>A</v>
      </c>
      <c r="B78" s="18">
        <f>'[1]Baseline Supply Map'!B81</f>
        <v>38596</v>
      </c>
      <c r="C78" s="28">
        <f>IF(ISNUMBER('[1]Updated Supply Map'!K78),'[1]Updated Supply Map'!K78,"")</f>
      </c>
      <c r="D78" s="18">
        <f>'[1]Baseline Supply Map'!D81</f>
        <v>37803</v>
      </c>
      <c r="E78" t="str">
        <f>'[1]Baseline Supply Map'!R81</f>
        <v>People with Mental Health Problems</v>
      </c>
      <c r="F78">
        <f>'[1]Baseline Supply Map'!F81</f>
        <v>425</v>
      </c>
      <c r="G78" t="str">
        <f>'[1]Baseline Supply Map'!G81</f>
        <v>City of Salford Community and Social Services C1</v>
      </c>
      <c r="H78" t="str">
        <f>'[1]Baseline Supply Map'!H81</f>
        <v>Local Authority - Social Services Dept</v>
      </c>
      <c r="I78" t="str">
        <f>'[1]Baseline Supply Map'!I81</f>
        <v>12 Stanhope Road</v>
      </c>
      <c r="J78" s="5">
        <f>IF(ISNUMBER('[1]Updated Supply Map'!N78),'[1]Baseline Supply Map'!Q81,"")</f>
      </c>
      <c r="K78" s="5">
        <f>IF(ISNUMBER('[1]Updated Supply Map'!N78),'[1]Updated Supply Map'!N78,"")</f>
      </c>
      <c r="L78" s="5">
        <f>IF(ISNUMBER('[1]Updated Supply Map'!N78),J78-K78,"")</f>
      </c>
      <c r="M78" s="6">
        <f>IF(ISNUMBER('[1]Updated Supply Map'!N78),L78/J78,"")</f>
      </c>
      <c r="N78">
        <f>IF(ISNUMBER('[1]Updated Supply Map'!K78),(12-(DATEDIF("1/4/5",'[1]Updated Supply Map'!K78,"m"))),"")</f>
      </c>
      <c r="P78" s="6">
        <f>IF(ISNUMBER('[1]Updated Supply Map'!N78),O78/J78,"")</f>
      </c>
      <c r="R78" s="5">
        <f t="shared" si="2"/>
      </c>
    </row>
    <row r="79" spans="1:18" ht="12.75" hidden="1">
      <c r="A79" t="str">
        <f>'[1]Baseline Supply Map'!A82</f>
        <v>A</v>
      </c>
      <c r="B79" s="18">
        <f>'[1]Baseline Supply Map'!B82</f>
        <v>38596</v>
      </c>
      <c r="C79" s="28">
        <f>IF(ISNUMBER('[1]Updated Supply Map'!K79),'[1]Updated Supply Map'!K79,"")</f>
      </c>
      <c r="D79" s="18">
        <f>'[1]Baseline Supply Map'!D82</f>
        <v>37803</v>
      </c>
      <c r="E79" t="str">
        <f>'[1]Baseline Supply Map'!R82</f>
        <v>People with Mental Health Problems</v>
      </c>
      <c r="F79">
        <f>'[1]Baseline Supply Map'!F82</f>
        <v>391</v>
      </c>
      <c r="G79" t="str">
        <f>'[1]Baseline Supply Map'!G82</f>
        <v>City of Salford Community and Social Services C1</v>
      </c>
      <c r="H79" t="str">
        <f>'[1]Baseline Supply Map'!H82</f>
        <v>Local Authority - Social Services Dept</v>
      </c>
      <c r="I79" t="str">
        <f>'[1]Baseline Supply Map'!I82</f>
        <v>63-65 Victoria Cresent</v>
      </c>
      <c r="J79" s="5">
        <f>IF(ISNUMBER('[1]Updated Supply Map'!N79),'[1]Baseline Supply Map'!Q82,"")</f>
      </c>
      <c r="K79" s="5">
        <f>IF(ISNUMBER('[1]Updated Supply Map'!N79),'[1]Updated Supply Map'!N79,"")</f>
      </c>
      <c r="L79" s="5">
        <f>IF(ISNUMBER('[1]Updated Supply Map'!N79),J79-K79,"")</f>
      </c>
      <c r="M79" s="6">
        <f>IF(ISNUMBER('[1]Updated Supply Map'!N79),L79/J79,"")</f>
      </c>
      <c r="N79">
        <f>IF(ISNUMBER('[1]Updated Supply Map'!K79),(12-(DATEDIF("1/4/5",'[1]Updated Supply Map'!K79,"m"))),"")</f>
      </c>
      <c r="P79" s="6">
        <f>IF(ISNUMBER('[1]Updated Supply Map'!N79),O79/J79,"")</f>
      </c>
      <c r="R79" s="5">
        <f t="shared" si="2"/>
      </c>
    </row>
    <row r="80" spans="1:18" ht="12.75" hidden="1">
      <c r="A80" t="str">
        <f>'[1]Baseline Supply Map'!A83</f>
        <v>A</v>
      </c>
      <c r="B80" s="18">
        <f>'[1]Baseline Supply Map'!B83</f>
        <v>38596</v>
      </c>
      <c r="C80" s="28">
        <f>IF(ISNUMBER('[1]Updated Supply Map'!K80),'[1]Updated Supply Map'!K80,"")</f>
      </c>
      <c r="D80" s="18">
        <f>'[1]Baseline Supply Map'!D83</f>
        <v>37803</v>
      </c>
      <c r="E80" t="str">
        <f>'[1]Baseline Supply Map'!R83</f>
        <v>People with Mental Health Problems</v>
      </c>
      <c r="F80">
        <f>'[1]Baseline Supply Map'!F83</f>
        <v>392</v>
      </c>
      <c r="G80" t="str">
        <f>'[1]Baseline Supply Map'!G83</f>
        <v>City of Salford Community and Social Services C1</v>
      </c>
      <c r="H80" t="str">
        <f>'[1]Baseline Supply Map'!H83</f>
        <v>Local Authority - Social Services Dept</v>
      </c>
      <c r="I80" t="str">
        <f>'[1]Baseline Supply Map'!I83</f>
        <v>9 Duncan Street</v>
      </c>
      <c r="J80" s="5">
        <f>IF(ISNUMBER('[1]Updated Supply Map'!N80),'[1]Baseline Supply Map'!Q83,"")</f>
      </c>
      <c r="K80" s="5">
        <f>IF(ISNUMBER('[1]Updated Supply Map'!N80),'[1]Updated Supply Map'!N80,"")</f>
      </c>
      <c r="L80" s="5">
        <f>IF(ISNUMBER('[1]Updated Supply Map'!N80),J80-K80,"")</f>
      </c>
      <c r="M80" s="6">
        <f>IF(ISNUMBER('[1]Updated Supply Map'!N80),L80/J80,"")</f>
      </c>
      <c r="N80">
        <f>IF(ISNUMBER('[1]Updated Supply Map'!K80),(12-(DATEDIF("1/4/5",'[1]Updated Supply Map'!K80,"m"))),"")</f>
      </c>
      <c r="P80" s="6">
        <f>IF(ISNUMBER('[1]Updated Supply Map'!N80),O80/J80,"")</f>
      </c>
      <c r="R80" s="5">
        <f t="shared" si="2"/>
      </c>
    </row>
    <row r="81" spans="1:18" ht="12.75" hidden="1">
      <c r="A81" t="str">
        <f>'[1]Baseline Supply Map'!A84</f>
        <v>A</v>
      </c>
      <c r="B81" s="18">
        <f>'[1]Baseline Supply Map'!B84</f>
        <v>38596</v>
      </c>
      <c r="C81" s="28">
        <f>IF(ISNUMBER('[1]Updated Supply Map'!K81),'[1]Updated Supply Map'!K81,"")</f>
      </c>
      <c r="D81" s="18">
        <f>'[1]Baseline Supply Map'!D84</f>
        <v>37803</v>
      </c>
      <c r="E81" t="str">
        <f>'[1]Baseline Supply Map'!R84</f>
        <v>People with Mental Health Problems</v>
      </c>
      <c r="F81">
        <f>'[1]Baseline Supply Map'!F84</f>
        <v>404</v>
      </c>
      <c r="G81" t="str">
        <f>'[1]Baseline Supply Map'!G84</f>
        <v>City of Salford Community and Social Services C1</v>
      </c>
      <c r="H81" t="str">
        <f>'[1]Baseline Supply Map'!H84</f>
        <v>Local Authority - Social Services Dept</v>
      </c>
      <c r="I81" t="str">
        <f>'[1]Baseline Supply Map'!I84</f>
        <v>Floating Support - Health Meadowbrook</v>
      </c>
      <c r="J81" s="5">
        <f>IF(ISNUMBER('[1]Updated Supply Map'!N81),'[1]Baseline Supply Map'!Q84,"")</f>
      </c>
      <c r="K81" s="5">
        <f>IF(ISNUMBER('[1]Updated Supply Map'!N81),'[1]Updated Supply Map'!N81,"")</f>
      </c>
      <c r="L81" s="5">
        <f>IF(ISNUMBER('[1]Updated Supply Map'!N81),J81-K81,"")</f>
      </c>
      <c r="M81" s="6">
        <f>IF(ISNUMBER('[1]Updated Supply Map'!N81),L81/J81,"")</f>
      </c>
      <c r="N81">
        <f>IF(ISNUMBER('[1]Updated Supply Map'!K81),(12-(DATEDIF("1/4/5",'[1]Updated Supply Map'!K81,"m"))),"")</f>
      </c>
      <c r="P81" s="6">
        <f>IF(ISNUMBER('[1]Updated Supply Map'!N81),O81/J81,"")</f>
      </c>
      <c r="R81" s="5">
        <f t="shared" si="2"/>
      </c>
    </row>
    <row r="82" spans="1:18" ht="12.75" hidden="1">
      <c r="A82" t="str">
        <f>'[1]Baseline Supply Map'!A85</f>
        <v>A</v>
      </c>
      <c r="B82" s="18">
        <f>'[1]Baseline Supply Map'!B85</f>
        <v>38596</v>
      </c>
      <c r="C82" s="28">
        <f>IF(ISNUMBER('[1]Updated Supply Map'!K82),'[1]Updated Supply Map'!K82,"")</f>
      </c>
      <c r="D82" s="18">
        <f>'[1]Baseline Supply Map'!D85</f>
        <v>37803</v>
      </c>
      <c r="E82" t="str">
        <f>'[1]Baseline Supply Map'!R85</f>
        <v>People with Mental Health Problems</v>
      </c>
      <c r="F82">
        <f>'[1]Baseline Supply Map'!F85</f>
        <v>591</v>
      </c>
      <c r="G82" t="str">
        <f>'[1]Baseline Supply Map'!G85</f>
        <v>City of Salford Community and Social Services C1</v>
      </c>
      <c r="H82" t="str">
        <f>'[1]Baseline Supply Map'!H85</f>
        <v>Local Authority - Social Services Dept</v>
      </c>
      <c r="I82" t="str">
        <f>'[1]Baseline Supply Map'!I85</f>
        <v>Floating Support Service FS</v>
      </c>
      <c r="J82" s="5">
        <f>IF(ISNUMBER('[1]Updated Supply Map'!N82),'[1]Baseline Supply Map'!Q85,"")</f>
      </c>
      <c r="K82" s="5">
        <f>IF(ISNUMBER('[1]Updated Supply Map'!N82),'[1]Updated Supply Map'!N82,"")</f>
      </c>
      <c r="L82" s="5">
        <f>IF(ISNUMBER('[1]Updated Supply Map'!N82),J82-K82,"")</f>
      </c>
      <c r="M82" s="6">
        <f>IF(ISNUMBER('[1]Updated Supply Map'!N82),L82/J82,"")</f>
      </c>
      <c r="N82">
        <f>IF(ISNUMBER('[1]Updated Supply Map'!K82),(12-(DATEDIF("1/4/5",'[1]Updated Supply Map'!K82,"m"))),"")</f>
      </c>
      <c r="P82" s="6">
        <f>IF(ISNUMBER('[1]Updated Supply Map'!N82),O82/J82,"")</f>
      </c>
      <c r="R82" s="5">
        <f t="shared" si="2"/>
      </c>
    </row>
    <row r="83" spans="1:18" ht="12.75" hidden="1">
      <c r="A83" t="str">
        <f>'[1]Baseline Supply Map'!A86</f>
        <v>A</v>
      </c>
      <c r="B83" s="18">
        <f>'[1]Baseline Supply Map'!B86</f>
        <v>38596</v>
      </c>
      <c r="C83" s="28">
        <f>IF(ISNUMBER('[1]Updated Supply Map'!K83),'[1]Updated Supply Map'!K83,"")</f>
      </c>
      <c r="D83" s="18">
        <f>'[1]Baseline Supply Map'!D86</f>
        <v>37803</v>
      </c>
      <c r="E83" t="str">
        <f>'[1]Baseline Supply Map'!R86</f>
        <v>People with Mental Health Problems</v>
      </c>
      <c r="F83">
        <f>'[1]Baseline Supply Map'!F86</f>
        <v>398</v>
      </c>
      <c r="G83" t="str">
        <f>'[1]Baseline Supply Map'!G86</f>
        <v>City of Salford Community and Social Services C1</v>
      </c>
      <c r="H83" t="str">
        <f>'[1]Baseline Supply Map'!H86</f>
        <v>Local Authority - Social Services Dept</v>
      </c>
      <c r="I83" t="str">
        <f>'[1]Baseline Supply Map'!I86</f>
        <v>Holly Bank (Self Contained)</v>
      </c>
      <c r="J83" s="5">
        <f>IF(ISNUMBER('[1]Updated Supply Map'!N83),'[1]Baseline Supply Map'!Q86,"")</f>
      </c>
      <c r="K83" s="5">
        <f>IF(ISNUMBER('[1]Updated Supply Map'!N83),'[1]Updated Supply Map'!N83,"")</f>
      </c>
      <c r="L83" s="5">
        <f>IF(ISNUMBER('[1]Updated Supply Map'!N83),J83-K83,"")</f>
      </c>
      <c r="M83" s="6">
        <f>IF(ISNUMBER('[1]Updated Supply Map'!N83),L83/J83,"")</f>
      </c>
      <c r="N83">
        <f>IF(ISNUMBER('[1]Updated Supply Map'!K83),(12-(DATEDIF("1/4/5",'[1]Updated Supply Map'!K83,"m"))),"")</f>
      </c>
      <c r="P83" s="6">
        <f>IF(ISNUMBER('[1]Updated Supply Map'!N83),O83/J83,"")</f>
      </c>
      <c r="R83" s="5">
        <f t="shared" si="2"/>
      </c>
    </row>
    <row r="84" spans="1:18" ht="12.75" hidden="1">
      <c r="A84" t="str">
        <f>'[1]Baseline Supply Map'!A87</f>
        <v>A</v>
      </c>
      <c r="B84" s="18">
        <f>'[1]Baseline Supply Map'!B87</f>
        <v>38596</v>
      </c>
      <c r="C84" s="28">
        <f>IF(ISNUMBER('[1]Updated Supply Map'!K84),'[1]Updated Supply Map'!K84,"")</f>
      </c>
      <c r="D84" s="18">
        <f>'[1]Baseline Supply Map'!D87</f>
        <v>37803</v>
      </c>
      <c r="E84" t="str">
        <f>'[1]Baseline Supply Map'!R87</f>
        <v>People with Mental Health Problems</v>
      </c>
      <c r="F84">
        <f>'[1]Baseline Supply Map'!F87</f>
        <v>390</v>
      </c>
      <c r="G84" t="str">
        <f>'[1]Baseline Supply Map'!G87</f>
        <v>City of Salford Community and Social Services C1</v>
      </c>
      <c r="H84" t="str">
        <f>'[1]Baseline Supply Map'!H87</f>
        <v>Local Authority - Social Services Dept</v>
      </c>
      <c r="I84" t="str">
        <f>'[1]Baseline Supply Map'!I87</f>
        <v>Hollybank</v>
      </c>
      <c r="J84" s="5">
        <f>IF(ISNUMBER('[1]Updated Supply Map'!N84),'[1]Baseline Supply Map'!Q87,"")</f>
      </c>
      <c r="K84" s="5">
        <f>IF(ISNUMBER('[1]Updated Supply Map'!N84),'[1]Updated Supply Map'!N84,"")</f>
      </c>
      <c r="L84" s="5">
        <f>IF(ISNUMBER('[1]Updated Supply Map'!N84),J84-K84,"")</f>
      </c>
      <c r="M84" s="6">
        <f>IF(ISNUMBER('[1]Updated Supply Map'!N84),L84/J84,"")</f>
      </c>
      <c r="N84">
        <f>IF(ISNUMBER('[1]Updated Supply Map'!K84),(12-(DATEDIF("1/4/5",'[1]Updated Supply Map'!K84,"m"))),"")</f>
      </c>
      <c r="P84" s="6">
        <f>IF(ISNUMBER('[1]Updated Supply Map'!N84),O84/J84,"")</f>
      </c>
      <c r="R84" s="5">
        <f t="shared" si="2"/>
      </c>
    </row>
    <row r="85" spans="1:18" ht="12.75" hidden="1">
      <c r="A85" t="str">
        <f>'[1]Baseline Supply Map'!A88</f>
        <v>A</v>
      </c>
      <c r="B85" s="18">
        <f>'[1]Baseline Supply Map'!B88</f>
        <v>38596</v>
      </c>
      <c r="C85" s="28">
        <f>IF(ISNUMBER('[1]Updated Supply Map'!K85),'[1]Updated Supply Map'!K85,"")</f>
      </c>
      <c r="D85" s="18">
        <f>'[1]Baseline Supply Map'!D88</f>
        <v>37803</v>
      </c>
      <c r="E85" t="str">
        <f>'[1]Baseline Supply Map'!R88</f>
        <v>People with Mental Health Problems</v>
      </c>
      <c r="F85">
        <f>'[1]Baseline Supply Map'!F88</f>
        <v>389</v>
      </c>
      <c r="G85" t="str">
        <f>'[1]Baseline Supply Map'!G88</f>
        <v>City of Salford Community and Social Services C1</v>
      </c>
      <c r="H85" t="str">
        <f>'[1]Baseline Supply Map'!H88</f>
        <v>Local Authority - Social Services Dept</v>
      </c>
      <c r="I85" t="str">
        <f>'[1]Baseline Supply Map'!I88</f>
        <v>Ingleside</v>
      </c>
      <c r="J85" s="5">
        <f>IF(ISNUMBER('[1]Updated Supply Map'!N85),'[1]Baseline Supply Map'!Q88,"")</f>
      </c>
      <c r="K85" s="5">
        <f>IF(ISNUMBER('[1]Updated Supply Map'!N85),'[1]Updated Supply Map'!N85,"")</f>
      </c>
      <c r="L85" s="5">
        <f>IF(ISNUMBER('[1]Updated Supply Map'!N85),J85-K85,"")</f>
      </c>
      <c r="M85" s="6">
        <f>IF(ISNUMBER('[1]Updated Supply Map'!N85),L85/J85,"")</f>
      </c>
      <c r="N85">
        <f>IF(ISNUMBER('[1]Updated Supply Map'!K85),(12-(DATEDIF("1/4/5",'[1]Updated Supply Map'!K85,"m"))),"")</f>
      </c>
      <c r="P85" s="6">
        <f>IF(ISNUMBER('[1]Updated Supply Map'!N85),O85/J85,"")</f>
      </c>
      <c r="R85" s="5">
        <f t="shared" si="2"/>
      </c>
    </row>
    <row r="86" spans="1:18" ht="12.75" hidden="1">
      <c r="A86" t="str">
        <f>'[1]Baseline Supply Map'!A89</f>
        <v>A</v>
      </c>
      <c r="B86" s="18">
        <f>'[1]Baseline Supply Map'!B89</f>
        <v>38596</v>
      </c>
      <c r="C86" s="28">
        <f>IF(ISNUMBER('[1]Updated Supply Map'!K86),'[1]Updated Supply Map'!K86,"")</f>
      </c>
      <c r="D86" s="18">
        <f>'[1]Baseline Supply Map'!D89</f>
        <v>37803</v>
      </c>
      <c r="E86" t="str">
        <f>'[1]Baseline Supply Map'!R89</f>
        <v>People with Mental Health Problems</v>
      </c>
      <c r="F86">
        <f>'[1]Baseline Supply Map'!F89</f>
        <v>402</v>
      </c>
      <c r="G86" t="str">
        <f>'[1]Baseline Supply Map'!G89</f>
        <v>City of Salford Community and Social Services C1</v>
      </c>
      <c r="H86" t="str">
        <f>'[1]Baseline Supply Map'!H89</f>
        <v>Local Authority - Social Services Dept</v>
      </c>
      <c r="I86" t="str">
        <f>'[1]Baseline Supply Map'!I89</f>
        <v>Queen Alexandra Close</v>
      </c>
      <c r="J86" s="5">
        <f>IF(ISNUMBER('[1]Updated Supply Map'!N86),'[1]Baseline Supply Map'!Q89,"")</f>
      </c>
      <c r="K86" s="5">
        <f>IF(ISNUMBER('[1]Updated Supply Map'!N86),'[1]Updated Supply Map'!N86,"")</f>
      </c>
      <c r="L86" s="5">
        <f>IF(ISNUMBER('[1]Updated Supply Map'!N86),J86-K86,"")</f>
      </c>
      <c r="M86" s="6">
        <f>IF(ISNUMBER('[1]Updated Supply Map'!N86),L86/J86,"")</f>
      </c>
      <c r="N86">
        <f>IF(ISNUMBER('[1]Updated Supply Map'!K86),(12-(DATEDIF("1/4/5",'[1]Updated Supply Map'!K86,"m"))),"")</f>
      </c>
      <c r="P86" s="6">
        <f>IF(ISNUMBER('[1]Updated Supply Map'!N86),O86/J86,"")</f>
      </c>
      <c r="R86" s="5">
        <f t="shared" si="2"/>
      </c>
    </row>
    <row r="87" spans="1:18" ht="12.75" hidden="1">
      <c r="A87" t="str">
        <f>'[1]Baseline Supply Map'!A90</f>
        <v>C</v>
      </c>
      <c r="B87" s="18">
        <f>'[1]Baseline Supply Map'!B90</f>
        <v>38596</v>
      </c>
      <c r="C87" s="28">
        <f>IF(ISNUMBER('[1]Updated Supply Map'!K87),'[1]Updated Supply Map'!K87,"")</f>
      </c>
      <c r="D87" s="18">
        <f>'[1]Baseline Supply Map'!D90</f>
        <v>38443</v>
      </c>
      <c r="E87" t="str">
        <f>'[1]Baseline Supply Map'!R90</f>
        <v>People with Learning Disabilities</v>
      </c>
      <c r="F87">
        <f>'[1]Baseline Supply Map'!F90</f>
        <v>400</v>
      </c>
      <c r="G87" t="str">
        <f>'[1]Baseline Supply Map'!G90</f>
        <v>City of Salford Social Services C2</v>
      </c>
      <c r="H87" t="str">
        <f>'[1]Baseline Supply Map'!H90</f>
        <v>Local Authority - Social Services Dept</v>
      </c>
      <c r="I87" t="str">
        <f>'[1]Baseline Supply Map'!I90</f>
        <v>7 Monks Court </v>
      </c>
      <c r="J87" s="5">
        <f>IF(ISNUMBER('[1]Updated Supply Map'!N87),'[1]Baseline Supply Map'!Q90,"")</f>
      </c>
      <c r="K87" s="5">
        <f>IF(ISNUMBER('[1]Updated Supply Map'!N87),'[1]Updated Supply Map'!N87,"")</f>
      </c>
      <c r="L87" s="5">
        <f>IF(ISNUMBER('[1]Updated Supply Map'!N87),J87-K87,"")</f>
      </c>
      <c r="M87" s="6">
        <f>IF(ISNUMBER('[1]Updated Supply Map'!N87),L87/J87,"")</f>
      </c>
      <c r="N87">
        <f>IF(ISNUMBER('[1]Updated Supply Map'!K87),(12-(DATEDIF("1/4/5",'[1]Updated Supply Map'!K87,"m"))),"")</f>
      </c>
      <c r="P87" s="6">
        <f>IF(ISNUMBER('[1]Updated Supply Map'!N87),O87/J87,"")</f>
      </c>
      <c r="R87" s="5">
        <f t="shared" si="2"/>
      </c>
    </row>
    <row r="88" spans="1:18" ht="12.75" hidden="1">
      <c r="A88" t="str">
        <f>'[1]Baseline Supply Map'!A91</f>
        <v>A/C</v>
      </c>
      <c r="B88" s="18">
        <f>'[1]Baseline Supply Map'!B91</f>
        <v>38626</v>
      </c>
      <c r="C88" s="28">
        <f>IF(ISNUMBER('[1]Updated Supply Map'!K88),'[1]Updated Supply Map'!K88,"")</f>
      </c>
      <c r="D88" s="18">
        <f>'[1]Baseline Supply Map'!D91</f>
        <v>37834</v>
      </c>
      <c r="E88" t="str">
        <f>'[1]Baseline Supply Map'!R91</f>
        <v>People with Learning Disabilities</v>
      </c>
      <c r="F88">
        <f>'[1]Baseline Supply Map'!F91</f>
        <v>549</v>
      </c>
      <c r="G88" t="str">
        <f>'[1]Baseline Supply Map'!G91</f>
        <v>Paragon UK</v>
      </c>
      <c r="H88" t="str">
        <f>'[1]Baseline Supply Map'!H91</f>
        <v>Private Company</v>
      </c>
      <c r="I88" t="str">
        <f>'[1]Baseline Supply Map'!I91</f>
        <v>4 King Edward St</v>
      </c>
      <c r="J88" s="5">
        <f>IF(ISNUMBER('[1]Updated Supply Map'!N88),'[1]Baseline Supply Map'!Q91,"")</f>
      </c>
      <c r="K88" s="5">
        <f>IF(ISNUMBER('[1]Updated Supply Map'!N88),'[1]Updated Supply Map'!N88,"")</f>
      </c>
      <c r="L88" s="5">
        <f>IF(ISNUMBER('[1]Updated Supply Map'!N88),J88-K88,"")</f>
      </c>
      <c r="M88" s="6">
        <f>IF(ISNUMBER('[1]Updated Supply Map'!N88),L88/J88,"")</f>
      </c>
      <c r="N88">
        <f>IF(ISNUMBER('[1]Updated Supply Map'!K88),(12-(DATEDIF("1/4/5",'[1]Updated Supply Map'!K88,"m"))),"")</f>
      </c>
      <c r="P88" s="6">
        <f>IF(ISNUMBER('[1]Updated Supply Map'!N88),O88/J88,"")</f>
      </c>
      <c r="R88" s="5">
        <f t="shared" si="2"/>
      </c>
    </row>
    <row r="89" spans="1:18" ht="12.75" hidden="1">
      <c r="A89" t="str">
        <f>'[1]Baseline Supply Map'!A92</f>
        <v>A/C</v>
      </c>
      <c r="B89" s="18">
        <f>'[1]Baseline Supply Map'!B92</f>
        <v>38626</v>
      </c>
      <c r="C89" s="28">
        <f>IF(ISNUMBER('[1]Updated Supply Map'!K89),'[1]Updated Supply Map'!K89,"")</f>
      </c>
      <c r="D89" s="18">
        <f>'[1]Baseline Supply Map'!D92</f>
        <v>37834</v>
      </c>
      <c r="E89" t="str">
        <f>'[1]Baseline Supply Map'!R92</f>
        <v>People with Learning Disabilities</v>
      </c>
      <c r="F89">
        <f>'[1]Baseline Supply Map'!F92</f>
        <v>238</v>
      </c>
      <c r="G89" t="str">
        <f>'[1]Baseline Supply Map'!G92</f>
        <v>Paragon UK</v>
      </c>
      <c r="H89" t="str">
        <f>'[1]Baseline Supply Map'!H92</f>
        <v>Private Company</v>
      </c>
      <c r="I89" t="str">
        <f>'[1]Baseline Supply Map'!I92</f>
        <v>Kempton House</v>
      </c>
      <c r="J89" s="5">
        <f>IF(ISNUMBER('[1]Updated Supply Map'!N89),'[1]Baseline Supply Map'!Q92,"")</f>
      </c>
      <c r="K89" s="5">
        <f>IF(ISNUMBER('[1]Updated Supply Map'!N89),'[1]Updated Supply Map'!N89,"")</f>
      </c>
      <c r="L89" s="5">
        <f>IF(ISNUMBER('[1]Updated Supply Map'!N89),J89-K89,"")</f>
      </c>
      <c r="M89" s="6">
        <f>IF(ISNUMBER('[1]Updated Supply Map'!N89),L89/J89,"")</f>
      </c>
      <c r="N89">
        <f>IF(ISNUMBER('[1]Updated Supply Map'!K89),(12-(DATEDIF("1/4/5",'[1]Updated Supply Map'!K89,"m"))),"")</f>
      </c>
      <c r="P89" s="6">
        <f>IF(ISNUMBER('[1]Updated Supply Map'!N89),O89/J89,"")</f>
      </c>
      <c r="R89" s="5">
        <f t="shared" si="2"/>
      </c>
    </row>
    <row r="90" spans="1:18" ht="12.75" hidden="1">
      <c r="A90" t="str">
        <f>'[1]Baseline Supply Map'!A93</f>
        <v>A/C</v>
      </c>
      <c r="B90" s="18">
        <f>'[1]Baseline Supply Map'!B93</f>
        <v>38626</v>
      </c>
      <c r="C90" s="28">
        <f>IF(ISNUMBER('[1]Updated Supply Map'!K90),'[1]Updated Supply Map'!K90,"")</f>
      </c>
      <c r="D90" s="18">
        <f>'[1]Baseline Supply Map'!D93</f>
        <v>37834</v>
      </c>
      <c r="E90" t="str">
        <f>'[1]Baseline Supply Map'!R93</f>
        <v>People with Learning Disabilities</v>
      </c>
      <c r="F90">
        <f>'[1]Baseline Supply Map'!F93</f>
        <v>548</v>
      </c>
      <c r="G90" t="str">
        <f>'[1]Baseline Supply Map'!G93</f>
        <v>Paragon UK</v>
      </c>
      <c r="H90" t="str">
        <f>'[1]Baseline Supply Map'!H93</f>
        <v>Private Company</v>
      </c>
      <c r="I90" t="str">
        <f>'[1]Baseline Supply Map'!I93</f>
        <v>Mosside Road</v>
      </c>
      <c r="J90" s="5">
        <f>IF(ISNUMBER('[1]Updated Supply Map'!N90),'[1]Baseline Supply Map'!Q93,"")</f>
      </c>
      <c r="K90" s="5">
        <f>IF(ISNUMBER('[1]Updated Supply Map'!N90),'[1]Updated Supply Map'!N90,"")</f>
      </c>
      <c r="L90" s="5">
        <f>IF(ISNUMBER('[1]Updated Supply Map'!N90),J90-K90,"")</f>
      </c>
      <c r="M90" s="6">
        <f>IF(ISNUMBER('[1]Updated Supply Map'!N90),L90/J90,"")</f>
      </c>
      <c r="N90">
        <f>IF(ISNUMBER('[1]Updated Supply Map'!K90),(12-(DATEDIF("1/4/5",'[1]Updated Supply Map'!K90,"m"))),"")</f>
      </c>
      <c r="P90" s="6">
        <f>IF(ISNUMBER('[1]Updated Supply Map'!N90),O90/J90,"")</f>
      </c>
      <c r="R90" s="5">
        <f t="shared" si="2"/>
      </c>
    </row>
    <row r="91" spans="1:18" ht="12.75" hidden="1">
      <c r="A91" t="str">
        <f>'[1]Baseline Supply Map'!A94</f>
        <v>A/C</v>
      </c>
      <c r="B91" s="18">
        <f>'[1]Baseline Supply Map'!B94</f>
        <v>38626</v>
      </c>
      <c r="C91" s="28">
        <f>IF(ISNUMBER('[1]Updated Supply Map'!K91),'[1]Updated Supply Map'!K91,"")</f>
      </c>
      <c r="D91" s="18">
        <f>'[1]Baseline Supply Map'!D94</f>
        <v>37834</v>
      </c>
      <c r="E91" t="str">
        <f>'[1]Baseline Supply Map'!R94</f>
        <v>People with Mental Health Problems</v>
      </c>
      <c r="F91">
        <f>'[1]Baseline Supply Map'!F94</f>
        <v>663</v>
      </c>
      <c r="G91" t="str">
        <f>'[1]Baseline Supply Map'!G94</f>
        <v>Paragon UK</v>
      </c>
      <c r="H91" t="str">
        <f>'[1]Baseline Supply Map'!H94</f>
        <v>Private Company</v>
      </c>
      <c r="I91" t="str">
        <f>'[1]Baseline Supply Map'!I94</f>
        <v>Orme Avenue (542)</v>
      </c>
      <c r="J91" s="5">
        <f>IF(ISNUMBER('[1]Updated Supply Map'!N91),'[1]Baseline Supply Map'!Q94,"")</f>
      </c>
      <c r="K91" s="5">
        <f>IF(ISNUMBER('[1]Updated Supply Map'!N91),'[1]Updated Supply Map'!N91,"")</f>
      </c>
      <c r="L91" s="5">
        <f>IF(ISNUMBER('[1]Updated Supply Map'!N91),J91-K91,"")</f>
      </c>
      <c r="M91" s="6">
        <f>IF(ISNUMBER('[1]Updated Supply Map'!N91),L91/J91,"")</f>
      </c>
      <c r="N91">
        <f>IF(ISNUMBER('[1]Updated Supply Map'!K91),(12-(DATEDIF("1/4/5",'[1]Updated Supply Map'!K91,"m"))),"")</f>
      </c>
      <c r="P91" s="6">
        <f>IF(ISNUMBER('[1]Updated Supply Map'!N91),O91/J91,"")</f>
      </c>
      <c r="R91" s="5">
        <f t="shared" si="2"/>
      </c>
    </row>
    <row r="92" spans="1:18" ht="12.75" hidden="1">
      <c r="A92" t="str">
        <f>'[1]Baseline Supply Map'!A95</f>
        <v>A/C</v>
      </c>
      <c r="B92" s="18">
        <f>'[1]Baseline Supply Map'!B95</f>
        <v>38626</v>
      </c>
      <c r="C92" s="28">
        <f>IF(ISNUMBER('[1]Updated Supply Map'!K92),'[1]Updated Supply Map'!K92,"")</f>
      </c>
      <c r="D92" s="18">
        <f>'[1]Baseline Supply Map'!D95</f>
        <v>37834</v>
      </c>
      <c r="E92" t="str">
        <f>'[1]Baseline Supply Map'!R95</f>
        <v>People with Learning Disabilities</v>
      </c>
      <c r="F92">
        <f>'[1]Baseline Supply Map'!F95</f>
        <v>422</v>
      </c>
      <c r="G92" t="str">
        <f>'[1]Baseline Supply Map'!G95</f>
        <v>Paragon UK</v>
      </c>
      <c r="H92" t="str">
        <f>'[1]Baseline Supply Map'!H95</f>
        <v>Private Company</v>
      </c>
      <c r="I92" t="str">
        <f>'[1]Baseline Supply Map'!I95</f>
        <v>Shakespeare Road</v>
      </c>
      <c r="J92" s="5">
        <f>IF(ISNUMBER('[1]Updated Supply Map'!N92),'[1]Baseline Supply Map'!Q95,"")</f>
      </c>
      <c r="K92" s="5">
        <f>IF(ISNUMBER('[1]Updated Supply Map'!N92),'[1]Updated Supply Map'!N92,"")</f>
      </c>
      <c r="L92" s="5">
        <f>IF(ISNUMBER('[1]Updated Supply Map'!N92),J92-K92,"")</f>
      </c>
      <c r="M92" s="6">
        <f>IF(ISNUMBER('[1]Updated Supply Map'!N92),L92/J92,"")</f>
      </c>
      <c r="N92">
        <f>IF(ISNUMBER('[1]Updated Supply Map'!K92),(12-(DATEDIF("1/4/5",'[1]Updated Supply Map'!K92,"m"))),"")</f>
      </c>
      <c r="P92" s="6">
        <f>IF(ISNUMBER('[1]Updated Supply Map'!N92),O92/J92,"")</f>
      </c>
      <c r="R92" s="5">
        <f t="shared" si="2"/>
      </c>
    </row>
    <row r="93" spans="1:18" ht="12.75" hidden="1">
      <c r="A93" t="str">
        <f>'[1]Baseline Supply Map'!A96</f>
        <v>A/C</v>
      </c>
      <c r="B93" s="18">
        <f>'[1]Baseline Supply Map'!B96</f>
        <v>38626</v>
      </c>
      <c r="C93" s="28">
        <f>IF(ISNUMBER('[1]Updated Supply Map'!K93),'[1]Updated Supply Map'!K93,"")</f>
      </c>
      <c r="D93" s="18">
        <f>'[1]Baseline Supply Map'!D96</f>
        <v>37834</v>
      </c>
      <c r="E93" t="str">
        <f>'[1]Baseline Supply Map'!R96</f>
        <v>People with Learning Disabilities</v>
      </c>
      <c r="F93">
        <f>'[1]Baseline Supply Map'!F96</f>
        <v>664</v>
      </c>
      <c r="G93" t="str">
        <f>'[1]Baseline Supply Map'!G96</f>
        <v>Paragon UK</v>
      </c>
      <c r="H93" t="str">
        <f>'[1]Baseline Supply Map'!H96</f>
        <v>Private Company</v>
      </c>
      <c r="I93" t="str">
        <f>'[1]Baseline Supply Map'!I96</f>
        <v>Valencia Road (541)</v>
      </c>
      <c r="J93" s="5">
        <f>IF(ISNUMBER('[1]Updated Supply Map'!N93),'[1]Baseline Supply Map'!Q96,"")</f>
      </c>
      <c r="K93" s="5">
        <f>IF(ISNUMBER('[1]Updated Supply Map'!N93),'[1]Updated Supply Map'!N93,"")</f>
      </c>
      <c r="L93" s="5">
        <f>IF(ISNUMBER('[1]Updated Supply Map'!N93),J93-K93,"")</f>
      </c>
      <c r="M93" s="6">
        <f>IF(ISNUMBER('[1]Updated Supply Map'!N93),L93/J93,"")</f>
      </c>
      <c r="N93">
        <f>IF(ISNUMBER('[1]Updated Supply Map'!K93),(12-(DATEDIF("1/4/5",'[1]Updated Supply Map'!K93,"m"))),"")</f>
      </c>
      <c r="P93" s="6">
        <f>IF(ISNUMBER('[1]Updated Supply Map'!N93),O93/J93,"")</f>
      </c>
      <c r="R93" s="5">
        <f t="shared" si="2"/>
      </c>
    </row>
    <row r="94" spans="1:18" ht="12.75" hidden="1">
      <c r="A94" t="str">
        <f>'[1]Baseline Supply Map'!A97</f>
        <v>B</v>
      </c>
      <c r="B94" s="18">
        <f>'[1]Baseline Supply Map'!B97</f>
        <v>38626</v>
      </c>
      <c r="C94" s="28">
        <f>IF(ISNUMBER('[1]Updated Supply Map'!K94),'[1]Updated Supply Map'!K94,"")</f>
      </c>
      <c r="D94" s="18">
        <f>'[1]Baseline Supply Map'!D97</f>
        <v>37803</v>
      </c>
      <c r="E94" t="str">
        <f>'[1]Baseline Supply Map'!R97</f>
        <v>Single Homeless with Support Needs</v>
      </c>
      <c r="F94">
        <f>'[1]Baseline Supply Map'!F97</f>
        <v>429</v>
      </c>
      <c r="G94" t="str">
        <f>'[1]Baseline Supply Map'!G97</f>
        <v>Project SJR</v>
      </c>
      <c r="H94" t="str">
        <f>'[1]Baseline Supply Map'!H97</f>
        <v>Voluntary Not for Profit Organisation</v>
      </c>
      <c r="I94" t="str">
        <f>'[1]Baseline Supply Map'!I97</f>
        <v>Project SJR </v>
      </c>
      <c r="J94" s="5">
        <f>IF(ISNUMBER('[1]Updated Supply Map'!N94),'[1]Baseline Supply Map'!Q97,"")</f>
      </c>
      <c r="K94" s="5">
        <f>IF(ISNUMBER('[1]Updated Supply Map'!N94),'[1]Updated Supply Map'!N94,"")</f>
      </c>
      <c r="L94" s="5">
        <f>IF(ISNUMBER('[1]Updated Supply Map'!N94),J94-K94,"")</f>
      </c>
      <c r="M94" s="6">
        <f>IF(ISNUMBER('[1]Updated Supply Map'!N94),L94/J94,"")</f>
      </c>
      <c r="N94">
        <f>IF(ISNUMBER('[1]Updated Supply Map'!K94),(12-(DATEDIF("1/4/5",'[1]Updated Supply Map'!K94,"m"))),"")</f>
      </c>
      <c r="P94" s="6">
        <f>IF(ISNUMBER('[1]Updated Supply Map'!N94),O94/J94,"")</f>
      </c>
      <c r="R94" s="5">
        <f t="shared" si="2"/>
      </c>
    </row>
    <row r="95" spans="1:18" ht="12.75" hidden="1">
      <c r="A95" t="str">
        <f>'[1]Baseline Supply Map'!A61</f>
        <v>A</v>
      </c>
      <c r="B95" s="18">
        <f>'[1]Baseline Supply Map'!B61</f>
        <v>38626</v>
      </c>
      <c r="C95" s="28">
        <f>IF(ISNUMBER('[1]Updated Supply Map'!K95),'[1]Updated Supply Map'!K95,"")</f>
      </c>
      <c r="D95" s="18">
        <f>'[1]Baseline Supply Map'!D61</f>
        <v>38169</v>
      </c>
      <c r="E95" t="str">
        <f>'[1]Baseline Supply Map'!R61</f>
        <v>People with Mental Health Problems</v>
      </c>
      <c r="F95">
        <f>'[1]Baseline Supply Map'!F61</f>
        <v>435</v>
      </c>
      <c r="G95" t="str">
        <f>'[1]Baseline Supply Map'!G61</f>
        <v>Creative Support</v>
      </c>
      <c r="H95" t="str">
        <f>'[1]Baseline Supply Map'!H61</f>
        <v>Voluntary Not for Profit Organisation</v>
      </c>
      <c r="I95" t="str">
        <f>'[1]Baseline Supply Map'!I61</f>
        <v>24 Park Road</v>
      </c>
      <c r="J95" s="5">
        <f>IF(ISNUMBER('[1]Updated Supply Map'!N95),'[1]Baseline Supply Map'!Q61,"")</f>
      </c>
      <c r="K95" s="5">
        <f>IF(ISNUMBER('[1]Updated Supply Map'!N95),'[1]Updated Supply Map'!N95,"")</f>
      </c>
      <c r="L95" s="5">
        <f>IF(ISNUMBER('[1]Updated Supply Map'!N95),J95-K95,"")</f>
      </c>
      <c r="M95" s="6">
        <f>IF(ISNUMBER('[1]Updated Supply Map'!N95),L95/J95,"")</f>
      </c>
      <c r="N95">
        <f>IF(ISNUMBER('[1]Updated Supply Map'!K95),(12-(DATEDIF("1/4/5",'[1]Updated Supply Map'!K95,"m"))),"")</f>
      </c>
      <c r="P95" s="6">
        <f>IF(ISNUMBER('[1]Updated Supply Map'!N95),O95/J95,"")</f>
      </c>
      <c r="R95" s="5">
        <f t="shared" si="2"/>
      </c>
    </row>
    <row r="96" spans="1:18" ht="12.75" hidden="1">
      <c r="A96" t="str">
        <f>'[1]Baseline Supply Map'!A62</f>
        <v>A</v>
      </c>
      <c r="B96" s="18">
        <f>'[1]Baseline Supply Map'!B62</f>
        <v>38626</v>
      </c>
      <c r="C96" s="28">
        <f>IF(ISNUMBER('[1]Updated Supply Map'!K96),'[1]Updated Supply Map'!K96,"")</f>
      </c>
      <c r="D96" s="18">
        <f>'[1]Baseline Supply Map'!D62</f>
        <v>38169</v>
      </c>
      <c r="E96" t="str">
        <f>'[1]Baseline Supply Map'!R62</f>
        <v>People with Mental Health Problems</v>
      </c>
      <c r="F96">
        <f>'[1]Baseline Supply Map'!F62</f>
        <v>543</v>
      </c>
      <c r="G96" t="str">
        <f>'[1]Baseline Supply Map'!G62</f>
        <v>Creative Support</v>
      </c>
      <c r="H96" t="str">
        <f>'[1]Baseline Supply Map'!H62</f>
        <v>Voluntary Not for Profit Organisation</v>
      </c>
      <c r="I96" t="str">
        <f>'[1]Baseline Supply Map'!I62</f>
        <v>3 Park Road </v>
      </c>
      <c r="J96" s="5">
        <f>IF(ISNUMBER('[1]Updated Supply Map'!N96),'[1]Baseline Supply Map'!Q62,"")</f>
      </c>
      <c r="K96" s="5">
        <f>IF(ISNUMBER('[1]Updated Supply Map'!N96),'[1]Updated Supply Map'!N96,"")</f>
      </c>
      <c r="L96" s="5">
        <f>IF(ISNUMBER('[1]Updated Supply Map'!N96),J96-K96,"")</f>
      </c>
      <c r="M96" s="6">
        <f>IF(ISNUMBER('[1]Updated Supply Map'!N96),L96/J96,"")</f>
      </c>
      <c r="N96">
        <f>IF(ISNUMBER('[1]Updated Supply Map'!K96),(12-(DATEDIF("1/4/5",'[1]Updated Supply Map'!K96,"m"))),"")</f>
      </c>
      <c r="P96" s="6">
        <f>IF(ISNUMBER('[1]Updated Supply Map'!N96),O96/J96,"")</f>
      </c>
      <c r="R96" s="5">
        <f t="shared" si="2"/>
      </c>
    </row>
    <row r="97" spans="1:18" ht="12.75" hidden="1">
      <c r="A97" t="str">
        <f>'[1]Baseline Supply Map'!A63</f>
        <v>A</v>
      </c>
      <c r="B97" s="18">
        <f>'[1]Baseline Supply Map'!B63</f>
        <v>38626</v>
      </c>
      <c r="C97" s="28">
        <f>IF(ISNUMBER('[1]Updated Supply Map'!K97),'[1]Updated Supply Map'!K97,"")</f>
      </c>
      <c r="D97" s="18">
        <f>'[1]Baseline Supply Map'!D63</f>
        <v>38169</v>
      </c>
      <c r="E97" t="str">
        <f>'[1]Baseline Supply Map'!R63</f>
        <v>People with Mental Health Problems</v>
      </c>
      <c r="F97">
        <f>'[1]Baseline Supply Map'!F63</f>
        <v>50</v>
      </c>
      <c r="G97" t="str">
        <f>'[1]Baseline Supply Map'!G63</f>
        <v>Creative Support</v>
      </c>
      <c r="H97" t="str">
        <f>'[1]Baseline Supply Map'!H63</f>
        <v>Voluntary Not for Profit Organisation</v>
      </c>
      <c r="I97" t="str">
        <f>'[1]Baseline Supply Map'!I63</f>
        <v>Alba Close 2-16(14) Cawdor Street </v>
      </c>
      <c r="J97" s="5">
        <f>IF(ISNUMBER('[1]Updated Supply Map'!N97),'[1]Baseline Supply Map'!Q63,"")</f>
      </c>
      <c r="K97" s="5">
        <f>IF(ISNUMBER('[1]Updated Supply Map'!N97),'[1]Updated Supply Map'!N97,"")</f>
      </c>
      <c r="L97" s="5">
        <f>IF(ISNUMBER('[1]Updated Supply Map'!N97),J97-K97,"")</f>
      </c>
      <c r="M97" s="6">
        <f>IF(ISNUMBER('[1]Updated Supply Map'!N97),L97/J97,"")</f>
      </c>
      <c r="N97">
        <f>IF(ISNUMBER('[1]Updated Supply Map'!K97),(12-(DATEDIF("1/4/5",'[1]Updated Supply Map'!K97,"m"))),"")</f>
      </c>
      <c r="P97" s="6">
        <f>IF(ISNUMBER('[1]Updated Supply Map'!N97),O97/J97,"")</f>
      </c>
      <c r="R97" s="5">
        <f t="shared" si="2"/>
      </c>
    </row>
    <row r="98" spans="1:18" ht="12.75" hidden="1">
      <c r="A98" t="str">
        <f>'[1]Baseline Supply Map'!A98</f>
        <v>A</v>
      </c>
      <c r="B98" s="18">
        <f>'[1]Baseline Supply Map'!B98</f>
        <v>38626</v>
      </c>
      <c r="C98" s="28">
        <f>IF(ISNUMBER('[1]Updated Supply Map'!K98),'[1]Updated Supply Map'!K98,"")</f>
      </c>
      <c r="D98" s="18">
        <f>'[1]Baseline Supply Map'!D98</f>
        <v>37865</v>
      </c>
      <c r="E98" t="str">
        <f>'[1]Baseline Supply Map'!R98</f>
        <v>Older people with mental health problems/dementia</v>
      </c>
      <c r="F98">
        <f>'[1]Baseline Supply Map'!F98</f>
        <v>368</v>
      </c>
      <c r="G98" t="str">
        <f>'[1]Baseline Supply Map'!G98</f>
        <v>Terilee Lodge Ltd</v>
      </c>
      <c r="H98" t="str">
        <f>'[1]Baseline Supply Map'!H98</f>
        <v>Voluntary Not for Profit Organisation</v>
      </c>
      <c r="I98" t="str">
        <f>'[1]Baseline Supply Map'!I98</f>
        <v>Byron Street (35)</v>
      </c>
      <c r="J98" s="5">
        <f>IF(ISNUMBER('[1]Updated Supply Map'!N98),'[1]Baseline Supply Map'!Q98,"")</f>
      </c>
      <c r="K98" s="5">
        <f>IF(ISNUMBER('[1]Updated Supply Map'!N98),'[1]Updated Supply Map'!N98,"")</f>
      </c>
      <c r="L98" s="5">
        <f>IF(ISNUMBER('[1]Updated Supply Map'!N98),J98-K98,"")</f>
      </c>
      <c r="M98" s="6">
        <f>IF(ISNUMBER('[1]Updated Supply Map'!N98),L98/J98,"")</f>
      </c>
      <c r="N98">
        <f>IF(ISNUMBER('[1]Updated Supply Map'!K98),(12-(DATEDIF("1/4/5",'[1]Updated Supply Map'!K98,"m"))),"")</f>
      </c>
      <c r="P98" s="6">
        <f>IF(ISNUMBER('[1]Updated Supply Map'!N98),O98/J98,"")</f>
      </c>
      <c r="R98" s="5">
        <f t="shared" si="2"/>
      </c>
    </row>
    <row r="99" spans="1:18" ht="12.75" hidden="1">
      <c r="A99" t="str">
        <f>'[1]Baseline Supply Map'!A99</f>
        <v>A</v>
      </c>
      <c r="B99" s="18">
        <f>'[1]Baseline Supply Map'!B99</f>
        <v>38626</v>
      </c>
      <c r="C99" s="28">
        <f>IF(ISNUMBER('[1]Updated Supply Map'!K99),'[1]Updated Supply Map'!K99,"")</f>
      </c>
      <c r="D99" s="18">
        <f>'[1]Baseline Supply Map'!D99</f>
        <v>37865</v>
      </c>
      <c r="E99" t="str">
        <f>'[1]Baseline Supply Map'!R99</f>
        <v>People with Mental Health Problems</v>
      </c>
      <c r="F99">
        <f>'[1]Baseline Supply Map'!F99</f>
        <v>257</v>
      </c>
      <c r="G99" t="str">
        <f>'[1]Baseline Supply Map'!G99</f>
        <v>Terilee Lodge Ltd</v>
      </c>
      <c r="H99" t="str">
        <f>'[1]Baseline Supply Map'!H99</f>
        <v>Voluntary Not for Profit Organisation</v>
      </c>
      <c r="I99" t="str">
        <f>'[1]Baseline Supply Map'!I99</f>
        <v>Eccles Old Road (225)</v>
      </c>
      <c r="J99" s="5">
        <f>IF(ISNUMBER('[1]Updated Supply Map'!N99),'[1]Baseline Supply Map'!Q99,"")</f>
      </c>
      <c r="K99" s="5">
        <f>IF(ISNUMBER('[1]Updated Supply Map'!N99),'[1]Updated Supply Map'!N99,"")</f>
      </c>
      <c r="L99" s="5">
        <f>IF(ISNUMBER('[1]Updated Supply Map'!N99),J99-K99,"")</f>
      </c>
      <c r="M99" s="6">
        <f>IF(ISNUMBER('[1]Updated Supply Map'!N99),L99/J99,"")</f>
      </c>
      <c r="N99">
        <f>IF(ISNUMBER('[1]Updated Supply Map'!K99),(12-(DATEDIF("1/4/5",'[1]Updated Supply Map'!K99,"m"))),"")</f>
      </c>
      <c r="P99" s="6">
        <f>IF(ISNUMBER('[1]Updated Supply Map'!N99),O99/J99,"")</f>
      </c>
      <c r="R99" s="5">
        <f t="shared" si="2"/>
      </c>
    </row>
    <row r="100" spans="1:18" ht="12.75" hidden="1">
      <c r="A100" t="str">
        <f>'[1]Baseline Supply Map'!A100</f>
        <v>A</v>
      </c>
      <c r="B100" s="18">
        <f>'[1]Baseline Supply Map'!B100</f>
        <v>38626</v>
      </c>
      <c r="C100" s="28">
        <f>IF(ISNUMBER('[1]Updated Supply Map'!K100),'[1]Updated Supply Map'!K100,"")</f>
      </c>
      <c r="D100" s="18">
        <f>'[1]Baseline Supply Map'!D100</f>
        <v>37865</v>
      </c>
      <c r="E100" t="str">
        <f>'[1]Baseline Supply Map'!R100</f>
        <v>People with Mental Health Problems</v>
      </c>
      <c r="F100">
        <f>'[1]Baseline Supply Map'!F100</f>
        <v>369</v>
      </c>
      <c r="G100" t="str">
        <f>'[1]Baseline Supply Map'!G100</f>
        <v>Terilee Lodge Ltd</v>
      </c>
      <c r="H100" t="str">
        <f>'[1]Baseline Supply Map'!H100</f>
        <v>Voluntary Not for Profit Organisation</v>
      </c>
      <c r="I100" t="str">
        <f>'[1]Baseline Supply Map'!I100</f>
        <v>Liverpool Road (652) </v>
      </c>
      <c r="J100" s="5">
        <f>IF(ISNUMBER('[1]Updated Supply Map'!N100),'[1]Baseline Supply Map'!Q100,"")</f>
      </c>
      <c r="K100" s="5">
        <f>IF(ISNUMBER('[1]Updated Supply Map'!N100),'[1]Updated Supply Map'!N100,"")</f>
      </c>
      <c r="L100" s="5">
        <f>IF(ISNUMBER('[1]Updated Supply Map'!N100),J100-K100,"")</f>
      </c>
      <c r="M100" s="6">
        <f>IF(ISNUMBER('[1]Updated Supply Map'!N100),L100/J100,"")</f>
      </c>
      <c r="N100">
        <f>IF(ISNUMBER('[1]Updated Supply Map'!K100),(12-(DATEDIF("1/4/5",'[1]Updated Supply Map'!K100,"m"))),"")</f>
      </c>
      <c r="P100" s="6">
        <f>IF(ISNUMBER('[1]Updated Supply Map'!N100),O100/J100,"")</f>
      </c>
      <c r="R100" s="5">
        <f t="shared" si="2"/>
      </c>
    </row>
    <row r="101" spans="1:18" ht="12.75" hidden="1">
      <c r="A101" t="str">
        <f>'[1]Baseline Supply Map'!A101</f>
        <v>C</v>
      </c>
      <c r="B101" s="18">
        <f>'[1]Baseline Supply Map'!B101</f>
        <v>38657</v>
      </c>
      <c r="C101" s="28">
        <f>IF(ISNUMBER('[1]Updated Supply Map'!K101),'[1]Updated Supply Map'!K101,"")</f>
      </c>
      <c r="D101" s="18">
        <f>'[1]Baseline Supply Map'!D101</f>
        <v>38169</v>
      </c>
      <c r="E101" t="str">
        <f>'[1]Baseline Supply Map'!R101</f>
        <v>People with Learning Disabilities</v>
      </c>
      <c r="F101">
        <f>'[1]Baseline Supply Map'!F101</f>
        <v>3</v>
      </c>
      <c r="G101" t="str">
        <f>'[1]Baseline Supply Map'!G101</f>
        <v>City of Salford Learning Difficulties C4</v>
      </c>
      <c r="H101" t="str">
        <f>'[1]Baseline Supply Map'!H101</f>
        <v>NHS Trust</v>
      </c>
      <c r="I101" t="str">
        <f>'[1]Baseline Supply Map'!I101</f>
        <v>Adult Placement</v>
      </c>
      <c r="J101" s="5">
        <f>IF(ISNUMBER('[1]Updated Supply Map'!N101),'[1]Baseline Supply Map'!Q101,"")</f>
      </c>
      <c r="K101" s="5">
        <f>IF(ISNUMBER('[1]Updated Supply Map'!N101),'[1]Updated Supply Map'!N101,"")</f>
      </c>
      <c r="L101" s="5">
        <f>IF(ISNUMBER('[1]Updated Supply Map'!N101),J101-K101,"")</f>
      </c>
      <c r="M101" s="6">
        <f>IF(ISNUMBER('[1]Updated Supply Map'!N101),L101/J101,"")</f>
      </c>
      <c r="N101">
        <f>IF(ISNUMBER('[1]Updated Supply Map'!K101),(12-(DATEDIF("1/4/5",'[1]Updated Supply Map'!K101,"m"))),"")</f>
      </c>
      <c r="P101" s="6">
        <f>IF(ISNUMBER('[1]Updated Supply Map'!N101),O101/J101,"")</f>
      </c>
      <c r="R101" s="5">
        <f t="shared" si="2"/>
      </c>
    </row>
    <row r="102" spans="1:18" ht="12.75" hidden="1">
      <c r="A102" t="str">
        <f>'[1]Baseline Supply Map'!A102</f>
        <v>C</v>
      </c>
      <c r="B102" s="18">
        <f>'[1]Baseline Supply Map'!B102</f>
        <v>38657</v>
      </c>
      <c r="C102" s="28">
        <f>IF(ISNUMBER('[1]Updated Supply Map'!K102),'[1]Updated Supply Map'!K102,"")</f>
      </c>
      <c r="D102" s="18">
        <f>'[1]Baseline Supply Map'!D102</f>
        <v>38169</v>
      </c>
      <c r="E102" t="str">
        <f>'[1]Baseline Supply Map'!R102</f>
        <v>People with Learning Disabilities</v>
      </c>
      <c r="F102">
        <f>'[1]Baseline Supply Map'!F102</f>
        <v>505</v>
      </c>
      <c r="G102" t="str">
        <f>'[1]Baseline Supply Map'!G102</f>
        <v>City of Salford Learning Difficulties C4</v>
      </c>
      <c r="H102" t="str">
        <f>'[1]Baseline Supply Map'!H102</f>
        <v>NHS Trust</v>
      </c>
      <c r="I102" t="str">
        <f>'[1]Baseline Supply Map'!I102</f>
        <v>Learn Difficult (1Blackcroft) </v>
      </c>
      <c r="J102" s="5">
        <f>IF(ISNUMBER('[1]Updated Supply Map'!N102),'[1]Baseline Supply Map'!Q102,"")</f>
      </c>
      <c r="K102" s="5">
        <f>IF(ISNUMBER('[1]Updated Supply Map'!N102),'[1]Updated Supply Map'!N102,"")</f>
      </c>
      <c r="L102" s="5">
        <f>IF(ISNUMBER('[1]Updated Supply Map'!N102),J102-K102,"")</f>
      </c>
      <c r="M102" s="6">
        <f>IF(ISNUMBER('[1]Updated Supply Map'!N102),L102/J102,"")</f>
      </c>
      <c r="N102">
        <f>IF(ISNUMBER('[1]Updated Supply Map'!K102),(12-(DATEDIF("1/4/5",'[1]Updated Supply Map'!K102,"m"))),"")</f>
      </c>
      <c r="P102" s="6">
        <f>IF(ISNUMBER('[1]Updated Supply Map'!N102),O102/J102,"")</f>
      </c>
      <c r="R102" s="5">
        <f t="shared" si="2"/>
      </c>
    </row>
    <row r="103" spans="1:18" ht="12.75" hidden="1">
      <c r="A103" t="str">
        <f>'[1]Baseline Supply Map'!A103</f>
        <v>C</v>
      </c>
      <c r="B103" s="18">
        <f>'[1]Baseline Supply Map'!B103</f>
        <v>38657</v>
      </c>
      <c r="C103" s="28">
        <f>IF(ISNUMBER('[1]Updated Supply Map'!K103),'[1]Updated Supply Map'!K103,"")</f>
      </c>
      <c r="D103" s="18">
        <f>'[1]Baseline Supply Map'!D103</f>
        <v>38169</v>
      </c>
      <c r="E103" t="str">
        <f>'[1]Baseline Supply Map'!R103</f>
        <v>People with Learning Disabilities</v>
      </c>
      <c r="F103">
        <f>'[1]Baseline Supply Map'!F103</f>
        <v>507</v>
      </c>
      <c r="G103" t="str">
        <f>'[1]Baseline Supply Map'!G103</f>
        <v>City of Salford Learning Difficulties C4</v>
      </c>
      <c r="H103" t="str">
        <f>'[1]Baseline Supply Map'!H103</f>
        <v>NHS Trust</v>
      </c>
      <c r="I103" t="str">
        <f>'[1]Baseline Supply Map'!I103</f>
        <v>Learn Difficult (26 Linden) </v>
      </c>
      <c r="J103" s="5">
        <f>IF(ISNUMBER('[1]Updated Supply Map'!N103),'[1]Baseline Supply Map'!Q103,"")</f>
      </c>
      <c r="K103" s="5">
        <f>IF(ISNUMBER('[1]Updated Supply Map'!N103),'[1]Updated Supply Map'!N103,"")</f>
      </c>
      <c r="L103" s="5">
        <f>IF(ISNUMBER('[1]Updated Supply Map'!N103),J103-K103,"")</f>
      </c>
      <c r="M103" s="6">
        <f>IF(ISNUMBER('[1]Updated Supply Map'!N103),L103/J103,"")</f>
      </c>
      <c r="N103">
        <f>IF(ISNUMBER('[1]Updated Supply Map'!K103),(12-(DATEDIF("1/4/5",'[1]Updated Supply Map'!K103,"m"))),"")</f>
      </c>
      <c r="P103" s="6">
        <f>IF(ISNUMBER('[1]Updated Supply Map'!N103),O103/J103,"")</f>
      </c>
      <c r="R103" s="5">
        <f t="shared" si="2"/>
      </c>
    </row>
    <row r="104" spans="1:18" ht="12.75" hidden="1">
      <c r="A104" t="str">
        <f>'[1]Baseline Supply Map'!A104</f>
        <v>C</v>
      </c>
      <c r="B104" s="18">
        <f>'[1]Baseline Supply Map'!B104</f>
        <v>38657</v>
      </c>
      <c r="C104" s="28">
        <f>IF(ISNUMBER('[1]Updated Supply Map'!K104),'[1]Updated Supply Map'!K104,"")</f>
      </c>
      <c r="D104" s="18">
        <f>'[1]Baseline Supply Map'!D104</f>
        <v>38169</v>
      </c>
      <c r="E104" t="str">
        <f>'[1]Baseline Supply Map'!R104</f>
        <v>People with Learning Disabilities</v>
      </c>
      <c r="F104">
        <f>'[1]Baseline Supply Map'!F104</f>
        <v>506</v>
      </c>
      <c r="G104" t="str">
        <f>'[1]Baseline Supply Map'!G104</f>
        <v>City of Salford Learning Difficulties C4</v>
      </c>
      <c r="H104" t="str">
        <f>'[1]Baseline Supply Map'!H104</f>
        <v>NHS Trust</v>
      </c>
      <c r="I104" t="str">
        <f>'[1]Baseline Supply Map'!I104</f>
        <v>Learn Difficult (2Blackcroft) </v>
      </c>
      <c r="J104" s="5">
        <f>IF(ISNUMBER('[1]Updated Supply Map'!N104),'[1]Baseline Supply Map'!Q104,"")</f>
      </c>
      <c r="K104" s="5">
        <f>IF(ISNUMBER('[1]Updated Supply Map'!N104),'[1]Updated Supply Map'!N104,"")</f>
      </c>
      <c r="L104" s="5">
        <f>IF(ISNUMBER('[1]Updated Supply Map'!N104),J104-K104,"")</f>
      </c>
      <c r="M104" s="6">
        <f>IF(ISNUMBER('[1]Updated Supply Map'!N104),L104/J104,"")</f>
      </c>
      <c r="N104">
        <f>IF(ISNUMBER('[1]Updated Supply Map'!K104),(12-(DATEDIF("1/4/5",'[1]Updated Supply Map'!K104,"m"))),"")</f>
      </c>
      <c r="P104" s="6">
        <f>IF(ISNUMBER('[1]Updated Supply Map'!N104),O104/J104,"")</f>
      </c>
      <c r="R104" s="5">
        <f t="shared" si="2"/>
      </c>
    </row>
    <row r="105" spans="1:18" ht="12.75" hidden="1">
      <c r="A105" t="str">
        <f>'[1]Baseline Supply Map'!A105</f>
        <v>C</v>
      </c>
      <c r="B105" s="18">
        <f>'[1]Baseline Supply Map'!B105</f>
        <v>38657</v>
      </c>
      <c r="C105" s="28">
        <f>IF(ISNUMBER('[1]Updated Supply Map'!K105),'[1]Updated Supply Map'!K105,"")</f>
      </c>
      <c r="D105" s="18">
        <f>'[1]Baseline Supply Map'!D105</f>
        <v>38169</v>
      </c>
      <c r="E105" t="str">
        <f>'[1]Baseline Supply Map'!R105</f>
        <v>People with Learning Disabilities</v>
      </c>
      <c r="F105">
        <f>'[1]Baseline Supply Map'!F105</f>
        <v>511</v>
      </c>
      <c r="G105" t="str">
        <f>'[1]Baseline Supply Map'!G105</f>
        <v>City of Salford Learning Difficulties C4</v>
      </c>
      <c r="H105" t="str">
        <f>'[1]Baseline Supply Map'!H105</f>
        <v>NHS Trust</v>
      </c>
      <c r="I105" t="str">
        <f>'[1]Baseline Supply Map'!I105</f>
        <v>Learn Difficult (39Edgefold) </v>
      </c>
      <c r="J105" s="5">
        <f>IF(ISNUMBER('[1]Updated Supply Map'!N105),'[1]Baseline Supply Map'!Q105,"")</f>
      </c>
      <c r="K105" s="5">
        <f>IF(ISNUMBER('[1]Updated Supply Map'!N105),'[1]Updated Supply Map'!N105,"")</f>
      </c>
      <c r="L105" s="5">
        <f>IF(ISNUMBER('[1]Updated Supply Map'!N105),J105-K105,"")</f>
      </c>
      <c r="M105" s="6">
        <f>IF(ISNUMBER('[1]Updated Supply Map'!N105),L105/J105,"")</f>
      </c>
      <c r="N105">
        <f>IF(ISNUMBER('[1]Updated Supply Map'!K105),(12-(DATEDIF("1/4/5",'[1]Updated Supply Map'!K105,"m"))),"")</f>
      </c>
      <c r="P105" s="6">
        <f>IF(ISNUMBER('[1]Updated Supply Map'!N105),O105/J105,"")</f>
      </c>
      <c r="R105" s="5">
        <f t="shared" si="2"/>
      </c>
    </row>
    <row r="106" spans="1:18" ht="12.75" hidden="1">
      <c r="A106" t="str">
        <f>'[1]Baseline Supply Map'!A106</f>
        <v>C</v>
      </c>
      <c r="B106" s="18">
        <f>'[1]Baseline Supply Map'!B106</f>
        <v>38657</v>
      </c>
      <c r="C106" s="28">
        <f>IF(ISNUMBER('[1]Updated Supply Map'!K106),'[1]Updated Supply Map'!K106,"")</f>
      </c>
      <c r="D106" s="18">
        <f>'[1]Baseline Supply Map'!D106</f>
        <v>38169</v>
      </c>
      <c r="E106" t="str">
        <f>'[1]Baseline Supply Map'!R106</f>
        <v>People with Learning Disabilities</v>
      </c>
      <c r="F106">
        <f>'[1]Baseline Supply Map'!F106</f>
        <v>508</v>
      </c>
      <c r="G106" t="str">
        <f>'[1]Baseline Supply Map'!G106</f>
        <v>City of Salford Learning Difficulties C4</v>
      </c>
      <c r="H106" t="str">
        <f>'[1]Baseline Supply Map'!H106</f>
        <v>NHS Trust</v>
      </c>
      <c r="I106" t="str">
        <f>'[1]Baseline Supply Map'!I106</f>
        <v>Learn Difficult (3Blackcroft) </v>
      </c>
      <c r="J106" s="5">
        <f>IF(ISNUMBER('[1]Updated Supply Map'!N106),'[1]Baseline Supply Map'!Q106,"")</f>
      </c>
      <c r="K106" s="5">
        <f>IF(ISNUMBER('[1]Updated Supply Map'!N106),'[1]Updated Supply Map'!N106,"")</f>
      </c>
      <c r="L106" s="5">
        <f>IF(ISNUMBER('[1]Updated Supply Map'!N106),J106-K106,"")</f>
      </c>
      <c r="M106" s="6">
        <f>IF(ISNUMBER('[1]Updated Supply Map'!N106),L106/J106,"")</f>
      </c>
      <c r="N106">
        <f>IF(ISNUMBER('[1]Updated Supply Map'!K106),(12-(DATEDIF("1/4/5",'[1]Updated Supply Map'!K106,"m"))),"")</f>
      </c>
      <c r="P106" s="6">
        <f>IF(ISNUMBER('[1]Updated Supply Map'!N106),O106/J106,"")</f>
      </c>
      <c r="R106" s="5">
        <f t="shared" si="2"/>
      </c>
    </row>
    <row r="107" spans="1:18" ht="12.75" hidden="1">
      <c r="A107" t="str">
        <f>'[1]Baseline Supply Map'!A107</f>
        <v>C</v>
      </c>
      <c r="B107" s="18">
        <f>'[1]Baseline Supply Map'!B107</f>
        <v>38657</v>
      </c>
      <c r="C107" s="28">
        <f>IF(ISNUMBER('[1]Updated Supply Map'!K107),'[1]Updated Supply Map'!K107,"")</f>
      </c>
      <c r="D107" s="18">
        <f>'[1]Baseline Supply Map'!D107</f>
        <v>38169</v>
      </c>
      <c r="E107" t="str">
        <f>'[1]Baseline Supply Map'!R107</f>
        <v>People with Learning Disabilities</v>
      </c>
      <c r="F107">
        <f>'[1]Baseline Supply Map'!F107</f>
        <v>509</v>
      </c>
      <c r="G107" t="str">
        <f>'[1]Baseline Supply Map'!G107</f>
        <v>City of Salford Learning Difficulties C4</v>
      </c>
      <c r="H107" t="str">
        <f>'[1]Baseline Supply Map'!H107</f>
        <v>NHS Trust</v>
      </c>
      <c r="I107" t="str">
        <f>'[1]Baseline Supply Map'!I107</f>
        <v>Learn Difficult (3Gatemere) </v>
      </c>
      <c r="J107" s="5">
        <f>IF(ISNUMBER('[1]Updated Supply Map'!N107),'[1]Baseline Supply Map'!Q107,"")</f>
      </c>
      <c r="K107" s="5">
        <f>IF(ISNUMBER('[1]Updated Supply Map'!N107),'[1]Updated Supply Map'!N107,"")</f>
      </c>
      <c r="L107" s="5">
        <f>IF(ISNUMBER('[1]Updated Supply Map'!N107),J107-K107,"")</f>
      </c>
      <c r="M107" s="6">
        <f>IF(ISNUMBER('[1]Updated Supply Map'!N107),L107/J107,"")</f>
      </c>
      <c r="N107">
        <f>IF(ISNUMBER('[1]Updated Supply Map'!K107),(12-(DATEDIF("1/4/5",'[1]Updated Supply Map'!K107,"m"))),"")</f>
      </c>
      <c r="P107" s="6">
        <f>IF(ISNUMBER('[1]Updated Supply Map'!N107),O107/J107,"")</f>
      </c>
      <c r="R107" s="5">
        <f t="shared" si="2"/>
      </c>
    </row>
    <row r="108" spans="1:18" ht="12.75" hidden="1">
      <c r="A108" t="str">
        <f>'[1]Baseline Supply Map'!A108</f>
        <v>C</v>
      </c>
      <c r="B108" s="18">
        <f>'[1]Baseline Supply Map'!B108</f>
        <v>38657</v>
      </c>
      <c r="C108" s="28">
        <f>IF(ISNUMBER('[1]Updated Supply Map'!K108),'[1]Updated Supply Map'!K108,"")</f>
      </c>
      <c r="D108" s="18">
        <f>'[1]Baseline Supply Map'!D108</f>
        <v>38169</v>
      </c>
      <c r="E108" t="str">
        <f>'[1]Baseline Supply Map'!R108</f>
        <v>People with Learning Disabilities</v>
      </c>
      <c r="F108">
        <f>'[1]Baseline Supply Map'!F108</f>
        <v>513</v>
      </c>
      <c r="G108" t="str">
        <f>'[1]Baseline Supply Map'!G108</f>
        <v>City of Salford Learning Difficulties C4</v>
      </c>
      <c r="H108" t="str">
        <f>'[1]Baseline Supply Map'!H108</f>
        <v>NHS Trust</v>
      </c>
      <c r="I108" t="str">
        <f>'[1]Baseline Supply Map'!I108</f>
        <v>Learn Difficult (4Blackcroft)</v>
      </c>
      <c r="J108" s="5">
        <f>IF(ISNUMBER('[1]Updated Supply Map'!N108),'[1]Baseline Supply Map'!Q108,"")</f>
      </c>
      <c r="K108" s="5">
        <f>IF(ISNUMBER('[1]Updated Supply Map'!N108),'[1]Updated Supply Map'!N108,"")</f>
      </c>
      <c r="L108" s="5">
        <f>IF(ISNUMBER('[1]Updated Supply Map'!N108),J108-K108,"")</f>
      </c>
      <c r="M108" s="6">
        <f>IF(ISNUMBER('[1]Updated Supply Map'!N108),L108/J108,"")</f>
      </c>
      <c r="N108">
        <f>IF(ISNUMBER('[1]Updated Supply Map'!K108),(12-(DATEDIF("1/4/5",'[1]Updated Supply Map'!K108,"m"))),"")</f>
      </c>
      <c r="P108" s="6">
        <f>IF(ISNUMBER('[1]Updated Supply Map'!N108),O108/J108,"")</f>
      </c>
      <c r="R108" s="5">
        <f t="shared" si="2"/>
      </c>
    </row>
    <row r="109" spans="1:18" ht="12.75" hidden="1">
      <c r="A109" t="str">
        <f>'[1]Baseline Supply Map'!A109</f>
        <v>C</v>
      </c>
      <c r="B109" s="18">
        <f>'[1]Baseline Supply Map'!B109</f>
        <v>38657</v>
      </c>
      <c r="C109" s="28">
        <f>IF(ISNUMBER('[1]Updated Supply Map'!K109),'[1]Updated Supply Map'!K109,"")</f>
      </c>
      <c r="D109" s="18">
        <f>'[1]Baseline Supply Map'!D109</f>
        <v>38169</v>
      </c>
      <c r="E109" t="str">
        <f>'[1]Baseline Supply Map'!R109</f>
        <v>People with Learning Disabilities</v>
      </c>
      <c r="F109">
        <f>'[1]Baseline Supply Map'!F109</f>
        <v>514</v>
      </c>
      <c r="G109" t="str">
        <f>'[1]Baseline Supply Map'!G109</f>
        <v>City of Salford Learning Difficulties C4</v>
      </c>
      <c r="H109" t="str">
        <f>'[1]Baseline Supply Map'!H109</f>
        <v>NHS Trust</v>
      </c>
      <c r="I109" t="str">
        <f>'[1]Baseline Supply Map'!I109</f>
        <v>Learn Difficult (5Blackcroft) </v>
      </c>
      <c r="J109" s="5">
        <f>IF(ISNUMBER('[1]Updated Supply Map'!N109),'[1]Baseline Supply Map'!Q109,"")</f>
      </c>
      <c r="K109" s="5">
        <f>IF(ISNUMBER('[1]Updated Supply Map'!N109),'[1]Updated Supply Map'!N109,"")</f>
      </c>
      <c r="L109" s="5">
        <f>IF(ISNUMBER('[1]Updated Supply Map'!N109),J109-K109,"")</f>
      </c>
      <c r="M109" s="6">
        <f>IF(ISNUMBER('[1]Updated Supply Map'!N109),L109/J109,"")</f>
      </c>
      <c r="N109">
        <f>IF(ISNUMBER('[1]Updated Supply Map'!K109),(12-(DATEDIF("1/4/5",'[1]Updated Supply Map'!K109,"m"))),"")</f>
      </c>
      <c r="P109" s="6">
        <f>IF(ISNUMBER('[1]Updated Supply Map'!N109),O109/J109,"")</f>
      </c>
      <c r="R109" s="5">
        <f t="shared" si="2"/>
      </c>
    </row>
    <row r="110" spans="1:18" ht="12.75" hidden="1">
      <c r="A110" t="str">
        <f>'[1]Baseline Supply Map'!A110</f>
        <v>C</v>
      </c>
      <c r="B110" s="18">
        <f>'[1]Baseline Supply Map'!B110</f>
        <v>38657</v>
      </c>
      <c r="C110" s="28">
        <f>IF(ISNUMBER('[1]Updated Supply Map'!K110),'[1]Updated Supply Map'!K110,"")</f>
      </c>
      <c r="D110" s="18">
        <f>'[1]Baseline Supply Map'!D110</f>
        <v>38169</v>
      </c>
      <c r="E110" t="str">
        <f>'[1]Baseline Supply Map'!R110</f>
        <v>People with Learning Disabilities</v>
      </c>
      <c r="F110">
        <f>'[1]Baseline Supply Map'!F110</f>
        <v>515</v>
      </c>
      <c r="G110" t="str">
        <f>'[1]Baseline Supply Map'!G110</f>
        <v>City of Salford Learning Difficulties C4</v>
      </c>
      <c r="H110" t="str">
        <f>'[1]Baseline Supply Map'!H110</f>
        <v>NHS Trust</v>
      </c>
      <c r="I110" t="str">
        <f>'[1]Baseline Supply Map'!I110</f>
        <v>Learn Difficult (5Trent) </v>
      </c>
      <c r="J110" s="5">
        <f>IF(ISNUMBER('[1]Updated Supply Map'!N110),'[1]Baseline Supply Map'!Q110,"")</f>
      </c>
      <c r="K110" s="5">
        <f>IF(ISNUMBER('[1]Updated Supply Map'!N110),'[1]Updated Supply Map'!N110,"")</f>
      </c>
      <c r="L110" s="5">
        <f>IF(ISNUMBER('[1]Updated Supply Map'!N110),J110-K110,"")</f>
      </c>
      <c r="M110" s="6">
        <f>IF(ISNUMBER('[1]Updated Supply Map'!N110),L110/J110,"")</f>
      </c>
      <c r="N110">
        <f>IF(ISNUMBER('[1]Updated Supply Map'!K110),(12-(DATEDIF("1/4/5",'[1]Updated Supply Map'!K110,"m"))),"")</f>
      </c>
      <c r="P110" s="6">
        <f>IF(ISNUMBER('[1]Updated Supply Map'!N110),O110/J110,"")</f>
      </c>
      <c r="R110" s="5">
        <f t="shared" si="2"/>
      </c>
    </row>
    <row r="111" spans="1:18" ht="12.75" hidden="1">
      <c r="A111" t="str">
        <f>'[1]Baseline Supply Map'!A111</f>
        <v>C</v>
      </c>
      <c r="B111" s="18">
        <f>'[1]Baseline Supply Map'!B111</f>
        <v>38657</v>
      </c>
      <c r="C111" s="28">
        <f>IF(ISNUMBER('[1]Updated Supply Map'!K111),'[1]Updated Supply Map'!K111,"")</f>
      </c>
      <c r="D111" s="18">
        <f>'[1]Baseline Supply Map'!D111</f>
        <v>38169</v>
      </c>
      <c r="E111" t="str">
        <f>'[1]Baseline Supply Map'!R111</f>
        <v>People with Learning Disabilities</v>
      </c>
      <c r="F111">
        <f>'[1]Baseline Supply Map'!F111</f>
        <v>510</v>
      </c>
      <c r="G111" t="str">
        <f>'[1]Baseline Supply Map'!G111</f>
        <v>City of Salford Learning Difficulties C4</v>
      </c>
      <c r="H111" t="str">
        <f>'[1]Baseline Supply Map'!H111</f>
        <v>NHS Trust</v>
      </c>
      <c r="I111" t="str">
        <f>'[1]Baseline Supply Map'!I111</f>
        <v>Learning Difficult.(36Algenon) </v>
      </c>
      <c r="J111" s="5">
        <f>IF(ISNUMBER('[1]Updated Supply Map'!N111),'[1]Baseline Supply Map'!Q111,"")</f>
      </c>
      <c r="K111" s="5">
        <f>IF(ISNUMBER('[1]Updated Supply Map'!N111),'[1]Updated Supply Map'!N111,"")</f>
      </c>
      <c r="L111" s="5">
        <f>IF(ISNUMBER('[1]Updated Supply Map'!N111),J111-K111,"")</f>
      </c>
      <c r="M111" s="6">
        <f>IF(ISNUMBER('[1]Updated Supply Map'!N111),L111/J111,"")</f>
      </c>
      <c r="N111">
        <f>IF(ISNUMBER('[1]Updated Supply Map'!K111),(12-(DATEDIF("1/4/5",'[1]Updated Supply Map'!K111,"m"))),"")</f>
      </c>
      <c r="P111" s="6">
        <f>IF(ISNUMBER('[1]Updated Supply Map'!N111),O111/J111,"")</f>
      </c>
      <c r="R111" s="5">
        <f t="shared" si="2"/>
      </c>
    </row>
    <row r="112" spans="1:18" ht="12.75" hidden="1">
      <c r="A112" t="str">
        <f>'[1]Baseline Supply Map'!A112</f>
        <v>C</v>
      </c>
      <c r="B112" s="18">
        <f>'[1]Baseline Supply Map'!B112</f>
        <v>38657</v>
      </c>
      <c r="C112" s="28">
        <f>IF(ISNUMBER('[1]Updated Supply Map'!K112),'[1]Updated Supply Map'!K112,"")</f>
      </c>
      <c r="D112" s="18">
        <f>'[1]Baseline Supply Map'!D112</f>
        <v>38078</v>
      </c>
      <c r="E112" t="str">
        <f>'[1]Baseline Supply Map'!R112</f>
        <v>People with Learning Disabilities</v>
      </c>
      <c r="F112">
        <f>'[1]Baseline Supply Map'!F112</f>
        <v>472</v>
      </c>
      <c r="G112" t="str">
        <f>'[1]Baseline Supply Map'!G112</f>
        <v>City of Salford Social Services C2</v>
      </c>
      <c r="H112" t="str">
        <f>'[1]Baseline Supply Map'!H112</f>
        <v>Local Authority - Social Services Dept</v>
      </c>
      <c r="I112" t="str">
        <f>'[1]Baseline Supply Map'!I112</f>
        <v>Dispersed Housing (Housing Dept-Abbey Drive)</v>
      </c>
      <c r="J112" s="5">
        <f>IF(ISNUMBER('[1]Updated Supply Map'!N112),'[1]Baseline Supply Map'!Q112,"")</f>
      </c>
      <c r="K112" s="5">
        <f>IF(ISNUMBER('[1]Updated Supply Map'!N112),'[1]Updated Supply Map'!N112,"")</f>
      </c>
      <c r="L112" s="5">
        <f>IF(ISNUMBER('[1]Updated Supply Map'!N112),J112-K112,"")</f>
      </c>
      <c r="M112" s="6">
        <f>IF(ISNUMBER('[1]Updated Supply Map'!N112),L112/J112,"")</f>
      </c>
      <c r="N112">
        <f>IF(ISNUMBER('[1]Updated Supply Map'!K112),(12-(DATEDIF("1/4/5",'[1]Updated Supply Map'!K112,"m"))),"")</f>
      </c>
      <c r="P112" s="6">
        <f>IF(ISNUMBER('[1]Updated Supply Map'!N112),O112/J112,"")</f>
      </c>
      <c r="R112" s="5">
        <f t="shared" si="2"/>
      </c>
    </row>
    <row r="113" spans="1:18" ht="12.75" hidden="1">
      <c r="A113" t="str">
        <f>'[1]Baseline Supply Map'!A113</f>
        <v>C</v>
      </c>
      <c r="B113" s="18">
        <f>'[1]Baseline Supply Map'!B113</f>
        <v>38657</v>
      </c>
      <c r="C113" s="28">
        <f>IF(ISNUMBER('[1]Updated Supply Map'!K113),'[1]Updated Supply Map'!K113,"")</f>
      </c>
      <c r="D113" s="18">
        <f>'[1]Baseline Supply Map'!D113</f>
        <v>38078</v>
      </c>
      <c r="E113" t="str">
        <f>'[1]Baseline Supply Map'!R113</f>
        <v>People with Learning Disabilities</v>
      </c>
      <c r="F113">
        <f>'[1]Baseline Supply Map'!F113</f>
        <v>473</v>
      </c>
      <c r="G113" t="str">
        <f>'[1]Baseline Supply Map'!G113</f>
        <v>City of Salford Social Services C2</v>
      </c>
      <c r="H113" t="str">
        <f>'[1]Baseline Supply Map'!H113</f>
        <v>Local Authority - Social Services Dept</v>
      </c>
      <c r="I113" t="str">
        <f>'[1]Baseline Supply Map'!I113</f>
        <v>Dispersed Housing (Housing Dept-Broadhurst)</v>
      </c>
      <c r="J113" s="5">
        <f>IF(ISNUMBER('[1]Updated Supply Map'!N113),'[1]Baseline Supply Map'!Q113,"")</f>
      </c>
      <c r="K113" s="5">
        <f>IF(ISNUMBER('[1]Updated Supply Map'!N113),'[1]Updated Supply Map'!N113,"")</f>
      </c>
      <c r="L113" s="5">
        <f>IF(ISNUMBER('[1]Updated Supply Map'!N113),J113-K113,"")</f>
      </c>
      <c r="M113" s="6">
        <f>IF(ISNUMBER('[1]Updated Supply Map'!N113),L113/J113,"")</f>
      </c>
      <c r="N113">
        <f>IF(ISNUMBER('[1]Updated Supply Map'!K113),(12-(DATEDIF("1/4/5",'[1]Updated Supply Map'!K113,"m"))),"")</f>
      </c>
      <c r="P113" s="6">
        <f>IF(ISNUMBER('[1]Updated Supply Map'!N113),O113/J113,"")</f>
      </c>
      <c r="R113" s="5">
        <f t="shared" si="2"/>
      </c>
    </row>
    <row r="114" spans="1:18" ht="12.75" hidden="1">
      <c r="A114" t="str">
        <f>'[1]Baseline Supply Map'!A114</f>
        <v>C</v>
      </c>
      <c r="B114" s="18">
        <f>'[1]Baseline Supply Map'!B114</f>
        <v>38657</v>
      </c>
      <c r="C114" s="28">
        <f>IF(ISNUMBER('[1]Updated Supply Map'!K114),'[1]Updated Supply Map'!K114,"")</f>
      </c>
      <c r="D114" s="18">
        <f>'[1]Baseline Supply Map'!D114</f>
        <v>38078</v>
      </c>
      <c r="E114" t="str">
        <f>'[1]Baseline Supply Map'!R114</f>
        <v>People with Learning Disabilities</v>
      </c>
      <c r="F114">
        <f>'[1]Baseline Supply Map'!F114</f>
        <v>474</v>
      </c>
      <c r="G114" t="str">
        <f>'[1]Baseline Supply Map'!G114</f>
        <v>City of Salford Social Services C2</v>
      </c>
      <c r="H114" t="str">
        <f>'[1]Baseline Supply Map'!H114</f>
        <v>Local Authority - Social Services Dept</v>
      </c>
      <c r="I114" t="str">
        <f>'[1]Baseline Supply Map'!I114</f>
        <v>Dispersed Housing (Housing Dept-Isaac Close)</v>
      </c>
      <c r="J114" s="5">
        <f>IF(ISNUMBER('[1]Updated Supply Map'!N114),'[1]Baseline Supply Map'!Q114,"")</f>
      </c>
      <c r="K114" s="5">
        <f>IF(ISNUMBER('[1]Updated Supply Map'!N114),'[1]Updated Supply Map'!N114,"")</f>
      </c>
      <c r="L114" s="5">
        <f>IF(ISNUMBER('[1]Updated Supply Map'!N114),J114-K114,"")</f>
      </c>
      <c r="M114" s="6">
        <f>IF(ISNUMBER('[1]Updated Supply Map'!N114),L114/J114,"")</f>
      </c>
      <c r="N114">
        <f>IF(ISNUMBER('[1]Updated Supply Map'!K114),(12-(DATEDIF("1/4/5",'[1]Updated Supply Map'!K114,"m"))),"")</f>
      </c>
      <c r="P114" s="6">
        <f>IF(ISNUMBER('[1]Updated Supply Map'!N114),O114/J114,"")</f>
      </c>
      <c r="R114" s="5">
        <f t="shared" si="2"/>
      </c>
    </row>
    <row r="115" spans="1:18" ht="12.75" hidden="1">
      <c r="A115" t="str">
        <f>'[1]Baseline Supply Map'!A115</f>
        <v>C</v>
      </c>
      <c r="B115" s="18">
        <f>'[1]Baseline Supply Map'!B115</f>
        <v>38657</v>
      </c>
      <c r="C115" s="28">
        <f>IF(ISNUMBER('[1]Updated Supply Map'!K115),'[1]Updated Supply Map'!K115,"")</f>
      </c>
      <c r="D115" s="18">
        <f>'[1]Baseline Supply Map'!D115</f>
        <v>38078</v>
      </c>
      <c r="E115" t="str">
        <f>'[1]Baseline Supply Map'!R115</f>
        <v>People with Learning Disabilities</v>
      </c>
      <c r="F115">
        <f>'[1]Baseline Supply Map'!F115</f>
        <v>475</v>
      </c>
      <c r="G115" t="str">
        <f>'[1]Baseline Supply Map'!G115</f>
        <v>City of Salford Social Services C2</v>
      </c>
      <c r="H115" t="str">
        <f>'[1]Baseline Supply Map'!H115</f>
        <v>Local Authority - Social Services Dept</v>
      </c>
      <c r="I115" t="str">
        <f>'[1]Baseline Supply Map'!I115</f>
        <v>Dispersed Housing (Housing Dept-Westbourne Road)</v>
      </c>
      <c r="J115" s="5">
        <f>IF(ISNUMBER('[1]Updated Supply Map'!N115),'[1]Baseline Supply Map'!Q115,"")</f>
      </c>
      <c r="K115" s="5">
        <f>IF(ISNUMBER('[1]Updated Supply Map'!N115),'[1]Updated Supply Map'!N115,"")</f>
      </c>
      <c r="L115" s="5">
        <f>IF(ISNUMBER('[1]Updated Supply Map'!N115),J115-K115,"")</f>
      </c>
      <c r="M115" s="6">
        <f>IF(ISNUMBER('[1]Updated Supply Map'!N115),L115/J115,"")</f>
      </c>
      <c r="N115">
        <f>IF(ISNUMBER('[1]Updated Supply Map'!K115),(12-(DATEDIF("1/4/5",'[1]Updated Supply Map'!K115,"m"))),"")</f>
      </c>
      <c r="P115" s="6">
        <f>IF(ISNUMBER('[1]Updated Supply Map'!N115),O115/J115,"")</f>
      </c>
      <c r="R115" s="5">
        <f t="shared" si="2"/>
      </c>
    </row>
    <row r="116" spans="1:18" ht="12.75" hidden="1">
      <c r="A116" t="str">
        <f>'[1]Baseline Supply Map'!A116</f>
        <v>C</v>
      </c>
      <c r="B116" s="18">
        <f>'[1]Baseline Supply Map'!B116</f>
        <v>38657</v>
      </c>
      <c r="C116" s="28">
        <f>IF(ISNUMBER('[1]Updated Supply Map'!K116),'[1]Updated Supply Map'!K116,"")</f>
      </c>
      <c r="D116" s="18">
        <f>'[1]Baseline Supply Map'!D116</f>
        <v>38078</v>
      </c>
      <c r="E116" t="str">
        <f>'[1]Baseline Supply Map'!R116</f>
        <v>People with Learning Disabilities</v>
      </c>
      <c r="F116">
        <f>'[1]Baseline Supply Map'!F116</f>
        <v>477</v>
      </c>
      <c r="G116" t="str">
        <f>'[1]Baseline Supply Map'!G116</f>
        <v>City of Salford Social Services C2</v>
      </c>
      <c r="H116" t="str">
        <f>'[1]Baseline Supply Map'!H116</f>
        <v>Local Authority - Social Services Dept</v>
      </c>
      <c r="I116" t="str">
        <f>'[1]Baseline Supply Map'!I116</f>
        <v>Dispersed Housing (Irwell -Strawberry Rd) </v>
      </c>
      <c r="J116" s="5">
        <f>IF(ISNUMBER('[1]Updated Supply Map'!N116),'[1]Baseline Supply Map'!Q116,"")</f>
      </c>
      <c r="K116" s="5">
        <f>IF(ISNUMBER('[1]Updated Supply Map'!N116),'[1]Updated Supply Map'!N116,"")</f>
      </c>
      <c r="L116" s="5">
        <f>IF(ISNUMBER('[1]Updated Supply Map'!N116),J116-K116,"")</f>
      </c>
      <c r="M116" s="6">
        <f>IF(ISNUMBER('[1]Updated Supply Map'!N116),L116/J116,"")</f>
      </c>
      <c r="N116">
        <f>IF(ISNUMBER('[1]Updated Supply Map'!K116),(12-(DATEDIF("1/4/5",'[1]Updated Supply Map'!K116,"m"))),"")</f>
      </c>
      <c r="P116" s="6">
        <f>IF(ISNUMBER('[1]Updated Supply Map'!N116),O116/J116,"")</f>
      </c>
      <c r="R116" s="5">
        <f t="shared" si="2"/>
      </c>
    </row>
    <row r="117" spans="1:18" ht="12.75" hidden="1">
      <c r="A117" t="str">
        <f>'[1]Baseline Supply Map'!A117</f>
        <v>C</v>
      </c>
      <c r="B117" s="18">
        <f>'[1]Baseline Supply Map'!B117</f>
        <v>38657</v>
      </c>
      <c r="C117" s="28">
        <f>IF(ISNUMBER('[1]Updated Supply Map'!K117),'[1]Updated Supply Map'!K117,"")</f>
      </c>
      <c r="D117" s="18">
        <f>'[1]Baseline Supply Map'!D117</f>
        <v>38078</v>
      </c>
      <c r="E117" t="str">
        <f>'[1]Baseline Supply Map'!R117</f>
        <v>People with Learning Disabilities</v>
      </c>
      <c r="F117">
        <f>'[1]Baseline Supply Map'!F117</f>
        <v>478</v>
      </c>
      <c r="G117" t="str">
        <f>'[1]Baseline Supply Map'!G117</f>
        <v>City of Salford Social Services C2</v>
      </c>
      <c r="H117" t="str">
        <f>'[1]Baseline Supply Map'!H117</f>
        <v>Local Authority - Social Services Dept</v>
      </c>
      <c r="I117" t="str">
        <f>'[1]Baseline Supply Map'!I117</f>
        <v>Dispersed Housing (Irwell-Trafford Road) </v>
      </c>
      <c r="J117" s="5">
        <f>IF(ISNUMBER('[1]Updated Supply Map'!N117),'[1]Baseline Supply Map'!Q117,"")</f>
      </c>
      <c r="K117" s="5">
        <f>IF(ISNUMBER('[1]Updated Supply Map'!N117),'[1]Updated Supply Map'!N117,"")</f>
      </c>
      <c r="L117" s="5">
        <f>IF(ISNUMBER('[1]Updated Supply Map'!N117),J117-K117,"")</f>
      </c>
      <c r="M117" s="6">
        <f>IF(ISNUMBER('[1]Updated Supply Map'!N117),L117/J117,"")</f>
      </c>
      <c r="N117">
        <f>IF(ISNUMBER('[1]Updated Supply Map'!K117),(12-(DATEDIF("1/4/5",'[1]Updated Supply Map'!K117,"m"))),"")</f>
      </c>
      <c r="P117" s="6">
        <f>IF(ISNUMBER('[1]Updated Supply Map'!N117),O117/J117,"")</f>
      </c>
      <c r="R117" s="5">
        <f t="shared" si="2"/>
      </c>
    </row>
    <row r="118" spans="1:18" ht="12.75" hidden="1">
      <c r="A118" t="str">
        <f>'[1]Baseline Supply Map'!A118</f>
        <v>C</v>
      </c>
      <c r="B118" s="18">
        <f>'[1]Baseline Supply Map'!B118</f>
        <v>38657</v>
      </c>
      <c r="C118" s="28">
        <f>IF(ISNUMBER('[1]Updated Supply Map'!K118),'[1]Updated Supply Map'!K118,"")</f>
      </c>
      <c r="D118" s="18">
        <f>'[1]Baseline Supply Map'!D118</f>
        <v>38078</v>
      </c>
      <c r="E118" t="str">
        <f>'[1]Baseline Supply Map'!R118</f>
        <v>People with Learning Disabilities</v>
      </c>
      <c r="F118">
        <f>'[1]Baseline Supply Map'!F118</f>
        <v>479</v>
      </c>
      <c r="G118" t="str">
        <f>'[1]Baseline Supply Map'!G118</f>
        <v>City of Salford Social Services C2</v>
      </c>
      <c r="H118" t="str">
        <f>'[1]Baseline Supply Map'!H118</f>
        <v>Local Authority - Social Services Dept</v>
      </c>
      <c r="I118" t="str">
        <f>'[1]Baseline Supply Map'!I118</f>
        <v>Dispersed Housing (Manc Methodists- Lower Seedley)</v>
      </c>
      <c r="J118" s="5">
        <f>IF(ISNUMBER('[1]Updated Supply Map'!N118),'[1]Baseline Supply Map'!Q118,"")</f>
      </c>
      <c r="K118" s="5">
        <f>IF(ISNUMBER('[1]Updated Supply Map'!N118),'[1]Updated Supply Map'!N118,"")</f>
      </c>
      <c r="L118" s="5">
        <f>IF(ISNUMBER('[1]Updated Supply Map'!N118),J118-K118,"")</f>
      </c>
      <c r="M118" s="6">
        <f>IF(ISNUMBER('[1]Updated Supply Map'!N118),L118/J118,"")</f>
      </c>
      <c r="N118">
        <f>IF(ISNUMBER('[1]Updated Supply Map'!K118),(12-(DATEDIF("1/4/5",'[1]Updated Supply Map'!K118,"m"))),"")</f>
      </c>
      <c r="P118" s="6">
        <f>IF(ISNUMBER('[1]Updated Supply Map'!N118),O118/J118,"")</f>
      </c>
      <c r="R118" s="5">
        <f t="shared" si="2"/>
      </c>
    </row>
    <row r="119" spans="1:18" ht="12.75" hidden="1">
      <c r="A119" t="str">
        <f>'[1]Baseline Supply Map'!A119</f>
        <v>C</v>
      </c>
      <c r="B119" s="18">
        <f>'[1]Baseline Supply Map'!B119</f>
        <v>38657</v>
      </c>
      <c r="C119" s="28">
        <f>IF(ISNUMBER('[1]Updated Supply Map'!K119),'[1]Updated Supply Map'!K119,"")</f>
      </c>
      <c r="D119" s="18">
        <f>'[1]Baseline Supply Map'!D119</f>
        <v>38078</v>
      </c>
      <c r="E119" t="str">
        <f>'[1]Baseline Supply Map'!R119</f>
        <v>People with Learning Disabilities</v>
      </c>
      <c r="F119">
        <f>'[1]Baseline Supply Map'!F119</f>
        <v>480</v>
      </c>
      <c r="G119" t="str">
        <f>'[1]Baseline Supply Map'!G119</f>
        <v>City of Salford Social Services C2</v>
      </c>
      <c r="H119" t="str">
        <f>'[1]Baseline Supply Map'!H119</f>
        <v>Local Authority - Social Services Dept</v>
      </c>
      <c r="I119" t="str">
        <f>'[1]Baseline Supply Map'!I119</f>
        <v>Dispersed Housing (Manc. Methodists-94 Claremont)</v>
      </c>
      <c r="J119" s="5">
        <f>IF(ISNUMBER('[1]Updated Supply Map'!N119),'[1]Baseline Supply Map'!Q119,"")</f>
      </c>
      <c r="K119" s="5">
        <f>IF(ISNUMBER('[1]Updated Supply Map'!N119),'[1]Updated Supply Map'!N119,"")</f>
      </c>
      <c r="L119" s="5">
        <f>IF(ISNUMBER('[1]Updated Supply Map'!N119),J119-K119,"")</f>
      </c>
      <c r="M119" s="6">
        <f>IF(ISNUMBER('[1]Updated Supply Map'!N119),L119/J119,"")</f>
      </c>
      <c r="N119">
        <f>IF(ISNUMBER('[1]Updated Supply Map'!K119),(12-(DATEDIF("1/4/5",'[1]Updated Supply Map'!K119,"m"))),"")</f>
      </c>
      <c r="P119" s="6">
        <f>IF(ISNUMBER('[1]Updated Supply Map'!N119),O119/J119,"")</f>
      </c>
      <c r="R119" s="5">
        <f t="shared" si="2"/>
      </c>
    </row>
    <row r="120" spans="1:18" ht="12.75" hidden="1">
      <c r="A120" t="str">
        <f>'[1]Baseline Supply Map'!A120</f>
        <v>C</v>
      </c>
      <c r="B120" s="18">
        <f>'[1]Baseline Supply Map'!B120</f>
        <v>38657</v>
      </c>
      <c r="C120" s="28">
        <f>IF(ISNUMBER('[1]Updated Supply Map'!K120),'[1]Updated Supply Map'!K120,"")</f>
      </c>
      <c r="D120" s="18">
        <f>'[1]Baseline Supply Map'!D120</f>
        <v>38078</v>
      </c>
      <c r="E120" t="str">
        <f>'[1]Baseline Supply Map'!R120</f>
        <v>People with Learning Disabilities</v>
      </c>
      <c r="F120">
        <f>'[1]Baseline Supply Map'!F120</f>
        <v>481</v>
      </c>
      <c r="G120" t="str">
        <f>'[1]Baseline Supply Map'!G120</f>
        <v>City of Salford Social Services C2</v>
      </c>
      <c r="H120" t="str">
        <f>'[1]Baseline Supply Map'!H120</f>
        <v>Local Authority - Social Services Dept</v>
      </c>
      <c r="I120" t="str">
        <f>'[1]Baseline Supply Map'!I120</f>
        <v>Dispersed Housing (Manc. Methodists-96 New Lane)</v>
      </c>
      <c r="J120" s="5">
        <f>IF(ISNUMBER('[1]Updated Supply Map'!N120),'[1]Baseline Supply Map'!Q120,"")</f>
      </c>
      <c r="K120" s="5">
        <f>IF(ISNUMBER('[1]Updated Supply Map'!N120),'[1]Updated Supply Map'!N120,"")</f>
      </c>
      <c r="L120" s="5">
        <f>IF(ISNUMBER('[1]Updated Supply Map'!N120),J120-K120,"")</f>
      </c>
      <c r="M120" s="6">
        <f>IF(ISNUMBER('[1]Updated Supply Map'!N120),L120/J120,"")</f>
      </c>
      <c r="N120">
        <f>IF(ISNUMBER('[1]Updated Supply Map'!K120),(12-(DATEDIF("1/4/5",'[1]Updated Supply Map'!K120,"m"))),"")</f>
      </c>
      <c r="P120" s="6">
        <f>IF(ISNUMBER('[1]Updated Supply Map'!N120),O120/J120,"")</f>
      </c>
      <c r="R120" s="5">
        <f t="shared" si="2"/>
      </c>
    </row>
    <row r="121" spans="1:18" ht="12.75" hidden="1">
      <c r="A121" t="str">
        <f>'[1]Baseline Supply Map'!A121</f>
        <v>C</v>
      </c>
      <c r="B121" s="18">
        <f>'[1]Baseline Supply Map'!B121</f>
        <v>38657</v>
      </c>
      <c r="C121" s="28">
        <f>IF(ISNUMBER('[1]Updated Supply Map'!K121),'[1]Updated Supply Map'!K121,"")</f>
      </c>
      <c r="D121" s="18">
        <f>'[1]Baseline Supply Map'!D121</f>
        <v>38078</v>
      </c>
      <c r="E121" t="str">
        <f>'[1]Baseline Supply Map'!R121</f>
        <v>People with Learning Disabilities</v>
      </c>
      <c r="F121">
        <f>'[1]Baseline Supply Map'!F121</f>
        <v>487</v>
      </c>
      <c r="G121" t="str">
        <f>'[1]Baseline Supply Map'!G121</f>
        <v>City of Salford Social Services C2</v>
      </c>
      <c r="H121" t="str">
        <f>'[1]Baseline Supply Map'!H121</f>
        <v>Local Authority - Social Services Dept</v>
      </c>
      <c r="I121" t="str">
        <f>'[1]Baseline Supply Map'!I121</f>
        <v>Dispersed Housing (Portico- 58 New Lane)</v>
      </c>
      <c r="J121" s="5">
        <f>IF(ISNUMBER('[1]Updated Supply Map'!N121),'[1]Baseline Supply Map'!Q121,"")</f>
      </c>
      <c r="K121" s="5">
        <f>IF(ISNUMBER('[1]Updated Supply Map'!N121),'[1]Updated Supply Map'!N121,"")</f>
      </c>
      <c r="L121" s="5">
        <f>IF(ISNUMBER('[1]Updated Supply Map'!N121),J121-K121,"")</f>
      </c>
      <c r="M121" s="6">
        <f>IF(ISNUMBER('[1]Updated Supply Map'!N121),L121/J121,"")</f>
      </c>
      <c r="N121">
        <f>IF(ISNUMBER('[1]Updated Supply Map'!K121),(12-(DATEDIF("1/4/5",'[1]Updated Supply Map'!K121,"m"))),"")</f>
      </c>
      <c r="P121" s="6">
        <f>IF(ISNUMBER('[1]Updated Supply Map'!N121),O121/J121,"")</f>
      </c>
      <c r="R121" s="5">
        <f t="shared" si="2"/>
      </c>
    </row>
    <row r="122" spans="1:18" ht="12.75" hidden="1">
      <c r="A122" t="str">
        <f>'[1]Baseline Supply Map'!A122</f>
        <v>C</v>
      </c>
      <c r="B122" s="18">
        <f>'[1]Baseline Supply Map'!B122</f>
        <v>38657</v>
      </c>
      <c r="C122" s="28">
        <f>IF(ISNUMBER('[1]Updated Supply Map'!K122),'[1]Updated Supply Map'!K122,"")</f>
      </c>
      <c r="D122" s="18">
        <f>'[1]Baseline Supply Map'!D122</f>
        <v>38078</v>
      </c>
      <c r="E122" t="str">
        <f>'[1]Baseline Supply Map'!R122</f>
        <v>People with Learning Disabilities</v>
      </c>
      <c r="F122">
        <f>'[1]Baseline Supply Map'!F122</f>
        <v>491</v>
      </c>
      <c r="G122" t="str">
        <f>'[1]Baseline Supply Map'!G122</f>
        <v>City of Salford Social Services C2</v>
      </c>
      <c r="H122" t="str">
        <f>'[1]Baseline Supply Map'!H122</f>
        <v>Local Authority - Social Services Dept</v>
      </c>
      <c r="I122" t="str">
        <f>'[1]Baseline Supply Map'!I122</f>
        <v>Dispersed Housing (Portico-86 Claremont)</v>
      </c>
      <c r="J122" s="5">
        <f>IF(ISNUMBER('[1]Updated Supply Map'!N122),'[1]Baseline Supply Map'!Q122,"")</f>
      </c>
      <c r="K122" s="5">
        <f>IF(ISNUMBER('[1]Updated Supply Map'!N122),'[1]Updated Supply Map'!N122,"")</f>
      </c>
      <c r="L122" s="5">
        <f>IF(ISNUMBER('[1]Updated Supply Map'!N122),J122-K122,"")</f>
      </c>
      <c r="M122" s="6">
        <f>IF(ISNUMBER('[1]Updated Supply Map'!N122),L122/J122,"")</f>
      </c>
      <c r="N122">
        <f>IF(ISNUMBER('[1]Updated Supply Map'!K122),(12-(DATEDIF("1/4/5",'[1]Updated Supply Map'!K122,"m"))),"")</f>
      </c>
      <c r="P122" s="6">
        <f>IF(ISNUMBER('[1]Updated Supply Map'!N122),O122/J122,"")</f>
      </c>
      <c r="R122" s="5">
        <f t="shared" si="2"/>
      </c>
    </row>
    <row r="123" spans="1:18" ht="12.75" hidden="1">
      <c r="A123" t="str">
        <f>'[1]Baseline Supply Map'!A123</f>
        <v>C</v>
      </c>
      <c r="B123" s="18">
        <f>'[1]Baseline Supply Map'!B123</f>
        <v>38657</v>
      </c>
      <c r="C123" s="28">
        <f>IF(ISNUMBER('[1]Updated Supply Map'!K123),'[1]Updated Supply Map'!K123,"")</f>
      </c>
      <c r="D123" s="18">
        <f>'[1]Baseline Supply Map'!D123</f>
        <v>38078</v>
      </c>
      <c r="E123" t="str">
        <f>'[1]Baseline Supply Map'!R123</f>
        <v>People with Learning Disabilities</v>
      </c>
      <c r="F123">
        <f>'[1]Baseline Supply Map'!F123</f>
        <v>485</v>
      </c>
      <c r="G123" t="str">
        <f>'[1]Baseline Supply Map'!G123</f>
        <v>City of Salford Social Services C2</v>
      </c>
      <c r="H123" t="str">
        <f>'[1]Baseline Supply Map'!H123</f>
        <v>Local Authority - Social Services Dept</v>
      </c>
      <c r="I123" t="str">
        <f>'[1]Baseline Supply Map'!I123</f>
        <v>Dispersed Housing (Portico-Bolton Road)</v>
      </c>
      <c r="J123" s="5">
        <f>IF(ISNUMBER('[1]Updated Supply Map'!N123),'[1]Baseline Supply Map'!Q123,"")</f>
      </c>
      <c r="K123" s="5">
        <f>IF(ISNUMBER('[1]Updated Supply Map'!N123),'[1]Updated Supply Map'!N123,"")</f>
      </c>
      <c r="L123" s="5">
        <f>IF(ISNUMBER('[1]Updated Supply Map'!N123),J123-K123,"")</f>
      </c>
      <c r="M123" s="6">
        <f>IF(ISNUMBER('[1]Updated Supply Map'!N123),L123/J123,"")</f>
      </c>
      <c r="N123">
        <f>IF(ISNUMBER('[1]Updated Supply Map'!K123),(12-(DATEDIF("1/4/5",'[1]Updated Supply Map'!K123,"m"))),"")</f>
      </c>
      <c r="P123" s="6">
        <f>IF(ISNUMBER('[1]Updated Supply Map'!N123),O123/J123,"")</f>
      </c>
      <c r="R123" s="5">
        <f t="shared" si="2"/>
      </c>
    </row>
    <row r="124" spans="1:18" ht="12.75" hidden="1">
      <c r="A124" t="str">
        <f>'[1]Baseline Supply Map'!A124</f>
        <v>C</v>
      </c>
      <c r="B124" s="18">
        <f>'[1]Baseline Supply Map'!B124</f>
        <v>38657</v>
      </c>
      <c r="C124" s="28">
        <f>IF(ISNUMBER('[1]Updated Supply Map'!K124),'[1]Updated Supply Map'!K124,"")</f>
      </c>
      <c r="D124" s="18">
        <f>'[1]Baseline Supply Map'!D124</f>
        <v>38078</v>
      </c>
      <c r="E124" t="str">
        <f>'[1]Baseline Supply Map'!R124</f>
        <v>People with Learning Disabilities</v>
      </c>
      <c r="F124">
        <f>'[1]Baseline Supply Map'!F124</f>
        <v>484</v>
      </c>
      <c r="G124" t="str">
        <f>'[1]Baseline Supply Map'!G124</f>
        <v>City of Salford Social Services C2</v>
      </c>
      <c r="H124" t="str">
        <f>'[1]Baseline Supply Map'!H124</f>
        <v>Local Authority - Social Services Dept</v>
      </c>
      <c r="I124" t="str">
        <f>'[1]Baseline Supply Map'!I124</f>
        <v>Dispersed Housing (Portico-Ellastone)</v>
      </c>
      <c r="J124" s="5">
        <f>IF(ISNUMBER('[1]Updated Supply Map'!N124),'[1]Baseline Supply Map'!Q124,"")</f>
      </c>
      <c r="K124" s="5">
        <f>IF(ISNUMBER('[1]Updated Supply Map'!N124),'[1]Updated Supply Map'!N124,"")</f>
      </c>
      <c r="L124" s="5">
        <f>IF(ISNUMBER('[1]Updated Supply Map'!N124),J124-K124,"")</f>
      </c>
      <c r="M124" s="6">
        <f>IF(ISNUMBER('[1]Updated Supply Map'!N124),L124/J124,"")</f>
      </c>
      <c r="N124">
        <f>IF(ISNUMBER('[1]Updated Supply Map'!K124),(12-(DATEDIF("1/4/5",'[1]Updated Supply Map'!K124,"m"))),"")</f>
      </c>
      <c r="P124" s="6">
        <f>IF(ISNUMBER('[1]Updated Supply Map'!N124),O124/J124,"")</f>
      </c>
      <c r="R124" s="5">
        <f t="shared" si="2"/>
      </c>
    </row>
    <row r="125" spans="1:18" ht="12.75" hidden="1">
      <c r="A125" t="str">
        <f>'[1]Baseline Supply Map'!A125</f>
        <v>C</v>
      </c>
      <c r="B125" s="18">
        <f>'[1]Baseline Supply Map'!B125</f>
        <v>38657</v>
      </c>
      <c r="C125" s="28">
        <f>IF(ISNUMBER('[1]Updated Supply Map'!K125),'[1]Updated Supply Map'!K125,"")</f>
      </c>
      <c r="D125" s="18">
        <f>'[1]Baseline Supply Map'!D125</f>
        <v>38078</v>
      </c>
      <c r="E125" t="str">
        <f>'[1]Baseline Supply Map'!R125</f>
        <v>People with Learning Disabilities</v>
      </c>
      <c r="F125">
        <f>'[1]Baseline Supply Map'!F125</f>
        <v>483</v>
      </c>
      <c r="G125" t="str">
        <f>'[1]Baseline Supply Map'!G125</f>
        <v>City of Salford Social Services C2</v>
      </c>
      <c r="H125" t="str">
        <f>'[1]Baseline Supply Map'!H125</f>
        <v>Local Authority - Social Services Dept</v>
      </c>
      <c r="I125" t="str">
        <f>'[1]Baseline Supply Map'!I125</f>
        <v>Dispersed Housing (Portico-Hastings)</v>
      </c>
      <c r="J125" s="5">
        <f>IF(ISNUMBER('[1]Updated Supply Map'!N125),'[1]Baseline Supply Map'!Q125,"")</f>
      </c>
      <c r="K125" s="5">
        <f>IF(ISNUMBER('[1]Updated Supply Map'!N125),'[1]Updated Supply Map'!N125,"")</f>
      </c>
      <c r="L125" s="5">
        <f>IF(ISNUMBER('[1]Updated Supply Map'!N125),J125-K125,"")</f>
      </c>
      <c r="M125" s="6">
        <f>IF(ISNUMBER('[1]Updated Supply Map'!N125),L125/J125,"")</f>
      </c>
      <c r="N125">
        <f>IF(ISNUMBER('[1]Updated Supply Map'!K125),(12-(DATEDIF("1/4/5",'[1]Updated Supply Map'!K125,"m"))),"")</f>
      </c>
      <c r="P125" s="6">
        <f>IF(ISNUMBER('[1]Updated Supply Map'!N125),O125/J125,"")</f>
      </c>
      <c r="R125" s="5">
        <f t="shared" si="2"/>
      </c>
    </row>
    <row r="126" spans="1:18" ht="12.75" hidden="1">
      <c r="A126" t="str">
        <f>'[1]Baseline Supply Map'!A126</f>
        <v>C</v>
      </c>
      <c r="B126" s="18">
        <f>'[1]Baseline Supply Map'!B126</f>
        <v>38657</v>
      </c>
      <c r="C126" s="28">
        <f>IF(ISNUMBER('[1]Updated Supply Map'!K126),'[1]Updated Supply Map'!K126,"")</f>
      </c>
      <c r="D126" s="18">
        <f>'[1]Baseline Supply Map'!D126</f>
        <v>38078</v>
      </c>
      <c r="E126" t="str">
        <f>'[1]Baseline Supply Map'!R126</f>
        <v>People with Learning Disabilities</v>
      </c>
      <c r="F126">
        <f>'[1]Baseline Supply Map'!F126</f>
        <v>486</v>
      </c>
      <c r="G126" t="str">
        <f>'[1]Baseline Supply Map'!G126</f>
        <v>City of Salford Social Services C2</v>
      </c>
      <c r="H126" t="str">
        <f>'[1]Baseline Supply Map'!H126</f>
        <v>Local Authority - Social Services Dept</v>
      </c>
      <c r="I126" t="str">
        <f>'[1]Baseline Supply Map'!I126</f>
        <v>Dispersed Housing (Portico-Ionian Gardens)</v>
      </c>
      <c r="J126" s="5">
        <f>IF(ISNUMBER('[1]Updated Supply Map'!N126),'[1]Baseline Supply Map'!Q126,"")</f>
      </c>
      <c r="K126" s="5">
        <f>IF(ISNUMBER('[1]Updated Supply Map'!N126),'[1]Updated Supply Map'!N126,"")</f>
      </c>
      <c r="L126" s="5">
        <f>IF(ISNUMBER('[1]Updated Supply Map'!N126),J126-K126,"")</f>
      </c>
      <c r="M126" s="6">
        <f>IF(ISNUMBER('[1]Updated Supply Map'!N126),L126/J126,"")</f>
      </c>
      <c r="N126">
        <f>IF(ISNUMBER('[1]Updated Supply Map'!K126),(12-(DATEDIF("1/4/5",'[1]Updated Supply Map'!K126,"m"))),"")</f>
      </c>
      <c r="P126" s="6">
        <f>IF(ISNUMBER('[1]Updated Supply Map'!N126),O126/J126,"")</f>
      </c>
      <c r="R126" s="5">
        <f t="shared" si="2"/>
      </c>
    </row>
    <row r="127" spans="1:18" ht="12.75" hidden="1">
      <c r="A127" t="str">
        <f>'[1]Baseline Supply Map'!A127</f>
        <v>C</v>
      </c>
      <c r="B127" s="18">
        <f>'[1]Baseline Supply Map'!B127</f>
        <v>38657</v>
      </c>
      <c r="C127" s="28">
        <f>IF(ISNUMBER('[1]Updated Supply Map'!K127),'[1]Updated Supply Map'!K127,"")</f>
      </c>
      <c r="D127" s="18">
        <f>'[1]Baseline Supply Map'!D127</f>
        <v>38078</v>
      </c>
      <c r="E127" t="str">
        <f>'[1]Baseline Supply Map'!R127</f>
        <v>People with Learning Disabilities</v>
      </c>
      <c r="F127">
        <f>'[1]Baseline Supply Map'!F127</f>
        <v>490</v>
      </c>
      <c r="G127" t="str">
        <f>'[1]Baseline Supply Map'!G127</f>
        <v>City of Salford Social Services C2</v>
      </c>
      <c r="H127" t="str">
        <f>'[1]Baseline Supply Map'!H127</f>
        <v>Local Authority - Social Services Dept</v>
      </c>
      <c r="I127" t="str">
        <f>'[1]Baseline Supply Map'!I127</f>
        <v>Dispersed Housing (Portico-Parr Fold)</v>
      </c>
      <c r="J127" s="5">
        <f>IF(ISNUMBER('[1]Updated Supply Map'!N127),'[1]Baseline Supply Map'!Q127,"")</f>
      </c>
      <c r="K127" s="5">
        <f>IF(ISNUMBER('[1]Updated Supply Map'!N127),'[1]Updated Supply Map'!N127,"")</f>
      </c>
      <c r="L127" s="5">
        <f>IF(ISNUMBER('[1]Updated Supply Map'!N127),J127-K127,"")</f>
      </c>
      <c r="M127" s="6">
        <f>IF(ISNUMBER('[1]Updated Supply Map'!N127),L127/J127,"")</f>
      </c>
      <c r="N127">
        <f>IF(ISNUMBER('[1]Updated Supply Map'!K127),(12-(DATEDIF("1/4/5",'[1]Updated Supply Map'!K127,"m"))),"")</f>
      </c>
      <c r="P127" s="6">
        <f>IF(ISNUMBER('[1]Updated Supply Map'!N127),O127/J127,"")</f>
      </c>
      <c r="R127" s="5">
        <f t="shared" si="2"/>
      </c>
    </row>
    <row r="128" spans="1:18" ht="12.75" hidden="1">
      <c r="A128" t="str">
        <f>'[1]Baseline Supply Map'!A128</f>
        <v>C</v>
      </c>
      <c r="B128" s="18">
        <f>'[1]Baseline Supply Map'!B128</f>
        <v>38657</v>
      </c>
      <c r="C128" s="28">
        <f>IF(ISNUMBER('[1]Updated Supply Map'!K128),'[1]Updated Supply Map'!K128,"")</f>
      </c>
      <c r="D128" s="18">
        <f>'[1]Baseline Supply Map'!D128</f>
        <v>38078</v>
      </c>
      <c r="E128" t="str">
        <f>'[1]Baseline Supply Map'!R128</f>
        <v>People with Learning Disabilities</v>
      </c>
      <c r="F128">
        <f>'[1]Baseline Supply Map'!F128</f>
        <v>489</v>
      </c>
      <c r="G128" t="str">
        <f>'[1]Baseline Supply Map'!G128</f>
        <v>City of Salford Social Services C2</v>
      </c>
      <c r="H128" t="str">
        <f>'[1]Baseline Supply Map'!H128</f>
        <v>Local Authority - Social Services Dept</v>
      </c>
      <c r="I128" t="str">
        <f>'[1]Baseline Supply Map'!I128</f>
        <v>Dispersed Housing (Portico-Snowden Road)</v>
      </c>
      <c r="J128" s="5">
        <f>IF(ISNUMBER('[1]Updated Supply Map'!N128),'[1]Baseline Supply Map'!Q128,"")</f>
      </c>
      <c r="K128" s="5">
        <f>IF(ISNUMBER('[1]Updated Supply Map'!N128),'[1]Updated Supply Map'!N128,"")</f>
      </c>
      <c r="L128" s="5">
        <f>IF(ISNUMBER('[1]Updated Supply Map'!N128),J128-K128,"")</f>
      </c>
      <c r="M128" s="6">
        <f>IF(ISNUMBER('[1]Updated Supply Map'!N128),L128/J128,"")</f>
      </c>
      <c r="N128">
        <f>IF(ISNUMBER('[1]Updated Supply Map'!K128),(12-(DATEDIF("1/4/5",'[1]Updated Supply Map'!K128,"m"))),"")</f>
      </c>
      <c r="P128" s="6">
        <f>IF(ISNUMBER('[1]Updated Supply Map'!N128),O128/J128,"")</f>
      </c>
      <c r="R128" s="5">
        <f t="shared" si="2"/>
      </c>
    </row>
    <row r="129" spans="1:18" ht="12.75" hidden="1">
      <c r="A129" t="str">
        <f>'[1]Baseline Supply Map'!A129</f>
        <v>C</v>
      </c>
      <c r="B129" s="18">
        <f>'[1]Baseline Supply Map'!B129</f>
        <v>38657</v>
      </c>
      <c r="C129" s="28">
        <f>IF(ISNUMBER('[1]Updated Supply Map'!K129),'[1]Updated Supply Map'!K129,"")</f>
      </c>
      <c r="D129" s="18">
        <f>'[1]Baseline Supply Map'!D129</f>
        <v>38078</v>
      </c>
      <c r="E129" t="str">
        <f>'[1]Baseline Supply Map'!R129</f>
        <v>People with Learning Disabilities</v>
      </c>
      <c r="F129">
        <f>'[1]Baseline Supply Map'!F129</f>
        <v>488</v>
      </c>
      <c r="G129" t="str">
        <f>'[1]Baseline Supply Map'!G129</f>
        <v>City of Salford Social Services C2</v>
      </c>
      <c r="H129" t="str">
        <f>'[1]Baseline Supply Map'!H129</f>
        <v>Local Authority - Social Services Dept</v>
      </c>
      <c r="I129" t="str">
        <f>'[1]Baseline Supply Map'!I129</f>
        <v>Dispersed Housing (Portico-Swinton Park Road)</v>
      </c>
      <c r="J129" s="5">
        <f>IF(ISNUMBER('[1]Updated Supply Map'!N129),'[1]Baseline Supply Map'!Q129,"")</f>
      </c>
      <c r="K129" s="5">
        <f>IF(ISNUMBER('[1]Updated Supply Map'!N129),'[1]Updated Supply Map'!N129,"")</f>
      </c>
      <c r="L129" s="5">
        <f>IF(ISNUMBER('[1]Updated Supply Map'!N129),J129-K129,"")</f>
      </c>
      <c r="M129" s="6">
        <f>IF(ISNUMBER('[1]Updated Supply Map'!N129),L129/J129,"")</f>
      </c>
      <c r="N129">
        <f>IF(ISNUMBER('[1]Updated Supply Map'!K129),(12-(DATEDIF("1/4/5",'[1]Updated Supply Map'!K129,"m"))),"")</f>
      </c>
      <c r="P129" s="6">
        <f>IF(ISNUMBER('[1]Updated Supply Map'!N129),O129/J129,"")</f>
      </c>
      <c r="R129" s="5">
        <f t="shared" si="2"/>
      </c>
    </row>
    <row r="130" spans="1:18" ht="12.75" hidden="1">
      <c r="A130" t="str">
        <f>'[1]Baseline Supply Map'!A130</f>
        <v>C</v>
      </c>
      <c r="B130" s="18">
        <f>'[1]Baseline Supply Map'!B130</f>
        <v>38657</v>
      </c>
      <c r="C130" s="28">
        <f>IF(ISNUMBER('[1]Updated Supply Map'!K130),'[1]Updated Supply Map'!K130,"")</f>
      </c>
      <c r="D130" s="18">
        <f>'[1]Baseline Supply Map'!D130</f>
        <v>38078</v>
      </c>
      <c r="E130" t="str">
        <f>'[1]Baseline Supply Map'!R130</f>
        <v>People with Learning Disabilities</v>
      </c>
      <c r="F130">
        <f>'[1]Baseline Supply Map'!F130</f>
        <v>482</v>
      </c>
      <c r="G130" t="str">
        <f>'[1]Baseline Supply Map'!G130</f>
        <v>City of Salford Social Services C2</v>
      </c>
      <c r="H130" t="str">
        <f>'[1]Baseline Supply Map'!H130</f>
        <v>Local Authority - Social Services Dept</v>
      </c>
      <c r="I130" t="str">
        <f>'[1]Baseline Supply Map'!I130</f>
        <v>Dispersed Housing (Portico-Torrington) </v>
      </c>
      <c r="J130" s="5">
        <f>IF(ISNUMBER('[1]Updated Supply Map'!N130),'[1]Baseline Supply Map'!Q130,"")</f>
      </c>
      <c r="K130" s="5">
        <f>IF(ISNUMBER('[1]Updated Supply Map'!N130),'[1]Updated Supply Map'!N130,"")</f>
      </c>
      <c r="L130" s="5">
        <f>IF(ISNUMBER('[1]Updated Supply Map'!N130),J130-K130,"")</f>
      </c>
      <c r="M130" s="6">
        <f>IF(ISNUMBER('[1]Updated Supply Map'!N130),L130/J130,"")</f>
      </c>
      <c r="N130">
        <f>IF(ISNUMBER('[1]Updated Supply Map'!K130),(12-(DATEDIF("1/4/5",'[1]Updated Supply Map'!K130,"m"))),"")</f>
      </c>
      <c r="P130" s="6">
        <f>IF(ISNUMBER('[1]Updated Supply Map'!N130),O130/J130,"")</f>
      </c>
      <c r="R130" s="5">
        <f t="shared" si="2"/>
      </c>
    </row>
    <row r="131" spans="1:18" ht="12.75" hidden="1">
      <c r="A131" t="str">
        <f>'[1]Baseline Supply Map'!A131</f>
        <v>C</v>
      </c>
      <c r="B131" s="18">
        <f>'[1]Baseline Supply Map'!B131</f>
        <v>38657</v>
      </c>
      <c r="C131" s="28">
        <f>IF(ISNUMBER('[1]Updated Supply Map'!K131),'[1]Updated Supply Map'!K131,"")</f>
      </c>
      <c r="D131" s="18">
        <f>'[1]Baseline Supply Map'!D131</f>
        <v>38078</v>
      </c>
      <c r="E131" t="str">
        <f>'[1]Baseline Supply Map'!R131</f>
        <v>People with Learning Disabilities</v>
      </c>
      <c r="F131">
        <f>'[1]Baseline Supply Map'!F131</f>
        <v>492</v>
      </c>
      <c r="G131" t="str">
        <f>'[1]Baseline Supply Map'!G131</f>
        <v>City of Salford Social Services C2</v>
      </c>
      <c r="H131" t="str">
        <f>'[1]Baseline Supply Map'!H131</f>
        <v>Local Authority - Social Services Dept</v>
      </c>
      <c r="I131" t="str">
        <f>'[1]Baseline Supply Map'!I131</f>
        <v>Dispersed Housing (Portico-Trafalgar Road)</v>
      </c>
      <c r="J131" s="5">
        <f>IF(ISNUMBER('[1]Updated Supply Map'!N131),'[1]Baseline Supply Map'!Q131,"")</f>
      </c>
      <c r="K131" s="5">
        <f>IF(ISNUMBER('[1]Updated Supply Map'!N131),'[1]Updated Supply Map'!N131,"")</f>
      </c>
      <c r="L131" s="5">
        <f>IF(ISNUMBER('[1]Updated Supply Map'!N131),J131-K131,"")</f>
      </c>
      <c r="M131" s="6">
        <f>IF(ISNUMBER('[1]Updated Supply Map'!N131),L131/J131,"")</f>
      </c>
      <c r="N131">
        <f>IF(ISNUMBER('[1]Updated Supply Map'!K131),(12-(DATEDIF("1/4/5",'[1]Updated Supply Map'!K131,"m"))),"")</f>
      </c>
      <c r="P131" s="6">
        <f>IF(ISNUMBER('[1]Updated Supply Map'!N131),O131/J131,"")</f>
      </c>
      <c r="R131" s="5">
        <f aca="true" t="shared" si="3" ref="R131:R194">IF(ISNUMBER(N131),(J131/12*(12-N131))+(K131/12*N131),"")</f>
      </c>
    </row>
    <row r="132" spans="1:18" ht="12.75" hidden="1">
      <c r="A132" t="str">
        <f>'[1]Baseline Supply Map'!A132</f>
        <v>C</v>
      </c>
      <c r="B132" s="18">
        <f>'[1]Baseline Supply Map'!B132</f>
        <v>38657</v>
      </c>
      <c r="C132" s="28">
        <f>IF(ISNUMBER('[1]Updated Supply Map'!K132),'[1]Updated Supply Map'!K132,"")</f>
      </c>
      <c r="D132" s="18">
        <f>'[1]Baseline Supply Map'!D132</f>
        <v>38078</v>
      </c>
      <c r="E132" t="str">
        <f>'[1]Baseline Supply Map'!R132</f>
        <v>People with Learning Disabilities</v>
      </c>
      <c r="F132">
        <f>'[1]Baseline Supply Map'!F132</f>
        <v>500</v>
      </c>
      <c r="G132" t="str">
        <f>'[1]Baseline Supply Map'!G132</f>
        <v>City of Salford Social Services C2</v>
      </c>
      <c r="H132" t="str">
        <f>'[1]Baseline Supply Map'!H132</f>
        <v>Local Authority - Social Services Dept</v>
      </c>
      <c r="I132" t="str">
        <f>'[1]Baseline Supply Map'!I132</f>
        <v>Dispersed Housing (Private Landlord-97 Claremont)</v>
      </c>
      <c r="J132" s="5">
        <f>IF(ISNUMBER('[1]Updated Supply Map'!N132),'[1]Baseline Supply Map'!Q132,"")</f>
      </c>
      <c r="K132" s="5">
        <f>IF(ISNUMBER('[1]Updated Supply Map'!N132),'[1]Updated Supply Map'!N132,"")</f>
      </c>
      <c r="L132" s="5">
        <f>IF(ISNUMBER('[1]Updated Supply Map'!N132),J132-K132,"")</f>
      </c>
      <c r="M132" s="6">
        <f>IF(ISNUMBER('[1]Updated Supply Map'!N132),L132/J132,"")</f>
      </c>
      <c r="N132">
        <f>IF(ISNUMBER('[1]Updated Supply Map'!K132),(12-(DATEDIF("1/4/5",'[1]Updated Supply Map'!K132,"m"))),"")</f>
      </c>
      <c r="P132" s="6">
        <f>IF(ISNUMBER('[1]Updated Supply Map'!N132),O132/J132,"")</f>
      </c>
      <c r="R132" s="5">
        <f t="shared" si="3"/>
      </c>
    </row>
    <row r="133" spans="1:18" ht="12.75" hidden="1">
      <c r="A133" t="str">
        <f>'[1]Baseline Supply Map'!A133</f>
        <v>C</v>
      </c>
      <c r="B133" s="18">
        <f>'[1]Baseline Supply Map'!B133</f>
        <v>38657</v>
      </c>
      <c r="C133" s="28">
        <f>IF(ISNUMBER('[1]Updated Supply Map'!K133),'[1]Updated Supply Map'!K133,"")</f>
      </c>
      <c r="D133" s="18">
        <f>'[1]Baseline Supply Map'!D133</f>
        <v>38078</v>
      </c>
      <c r="E133" t="str">
        <f>'[1]Baseline Supply Map'!R133</f>
        <v>People with Learning Disabilities</v>
      </c>
      <c r="F133">
        <f>'[1]Baseline Supply Map'!F133</f>
        <v>495</v>
      </c>
      <c r="G133" t="str">
        <f>'[1]Baseline Supply Map'!G133</f>
        <v>City of Salford Social Services C2</v>
      </c>
      <c r="H133" t="str">
        <f>'[1]Baseline Supply Map'!H133</f>
        <v>Local Authority - Social Services Dept</v>
      </c>
      <c r="I133" t="str">
        <f>'[1]Baseline Supply Map'!I133</f>
        <v>Dispersed Housing (Private Landlord-Abbey Grove)</v>
      </c>
      <c r="J133" s="5">
        <f>IF(ISNUMBER('[1]Updated Supply Map'!N133),'[1]Baseline Supply Map'!Q133,"")</f>
      </c>
      <c r="K133" s="5">
        <f>IF(ISNUMBER('[1]Updated Supply Map'!N133),'[1]Updated Supply Map'!N133,"")</f>
      </c>
      <c r="L133" s="5">
        <f>IF(ISNUMBER('[1]Updated Supply Map'!N133),J133-K133,"")</f>
      </c>
      <c r="M133" s="6">
        <f>IF(ISNUMBER('[1]Updated Supply Map'!N133),L133/J133,"")</f>
      </c>
      <c r="N133">
        <f>IF(ISNUMBER('[1]Updated Supply Map'!K133),(12-(DATEDIF("1/4/5",'[1]Updated Supply Map'!K133,"m"))),"")</f>
      </c>
      <c r="P133" s="6">
        <f>IF(ISNUMBER('[1]Updated Supply Map'!N133),O133/J133,"")</f>
      </c>
      <c r="R133" s="5">
        <f t="shared" si="3"/>
      </c>
    </row>
    <row r="134" spans="1:18" ht="12.75" hidden="1">
      <c r="A134" t="str">
        <f>'[1]Baseline Supply Map'!A134</f>
        <v>C</v>
      </c>
      <c r="B134" s="18">
        <f>'[1]Baseline Supply Map'!B134</f>
        <v>38657</v>
      </c>
      <c r="C134" s="28">
        <f>IF(ISNUMBER('[1]Updated Supply Map'!K134),'[1]Updated Supply Map'!K134,"")</f>
      </c>
      <c r="D134" s="18">
        <f>'[1]Baseline Supply Map'!D134</f>
        <v>38078</v>
      </c>
      <c r="E134" t="str">
        <f>'[1]Baseline Supply Map'!R134</f>
        <v>People with Learning Disabilities</v>
      </c>
      <c r="F134">
        <f>'[1]Baseline Supply Map'!F134</f>
        <v>496</v>
      </c>
      <c r="G134" t="str">
        <f>'[1]Baseline Supply Map'!G134</f>
        <v>City of Salford Social Services C2</v>
      </c>
      <c r="H134" t="str">
        <f>'[1]Baseline Supply Map'!H134</f>
        <v>Local Authority - Social Services Dept</v>
      </c>
      <c r="I134" t="str">
        <f>'[1]Baseline Supply Map'!I134</f>
        <v>Dispersed Housing (Private Landlord-Burns Road)</v>
      </c>
      <c r="J134" s="5">
        <f>IF(ISNUMBER('[1]Updated Supply Map'!N134),'[1]Baseline Supply Map'!Q134,"")</f>
      </c>
      <c r="K134" s="5">
        <f>IF(ISNUMBER('[1]Updated Supply Map'!N134),'[1]Updated Supply Map'!N134,"")</f>
      </c>
      <c r="L134" s="5">
        <f>IF(ISNUMBER('[1]Updated Supply Map'!N134),J134-K134,"")</f>
      </c>
      <c r="M134" s="6">
        <f>IF(ISNUMBER('[1]Updated Supply Map'!N134),L134/J134,"")</f>
      </c>
      <c r="N134">
        <f>IF(ISNUMBER('[1]Updated Supply Map'!K134),(12-(DATEDIF("1/4/5",'[1]Updated Supply Map'!K134,"m"))),"")</f>
      </c>
      <c r="P134" s="6">
        <f>IF(ISNUMBER('[1]Updated Supply Map'!N134),O134/J134,"")</f>
      </c>
      <c r="R134" s="5">
        <f t="shared" si="3"/>
      </c>
    </row>
    <row r="135" spans="1:18" ht="12.75" hidden="1">
      <c r="A135" t="str">
        <f>'[1]Baseline Supply Map'!A135</f>
        <v>C</v>
      </c>
      <c r="B135" s="18">
        <f>'[1]Baseline Supply Map'!B135</f>
        <v>38657</v>
      </c>
      <c r="C135" s="28">
        <f>IF(ISNUMBER('[1]Updated Supply Map'!K135),'[1]Updated Supply Map'!K135,"")</f>
      </c>
      <c r="D135" s="18">
        <f>'[1]Baseline Supply Map'!D135</f>
        <v>38078</v>
      </c>
      <c r="E135" t="str">
        <f>'[1]Baseline Supply Map'!R135</f>
        <v>People with Learning Disabilities</v>
      </c>
      <c r="F135">
        <f>'[1]Baseline Supply Map'!F135</f>
        <v>497</v>
      </c>
      <c r="G135" t="str">
        <f>'[1]Baseline Supply Map'!G135</f>
        <v>City of Salford Social Services C2</v>
      </c>
      <c r="H135" t="str">
        <f>'[1]Baseline Supply Map'!H135</f>
        <v>Local Authority - Social Services Dept</v>
      </c>
      <c r="I135" t="str">
        <f>'[1]Baseline Supply Map'!I135</f>
        <v>Dispersed Housing (Private Landlord-Devonshire)</v>
      </c>
      <c r="J135" s="5">
        <f>IF(ISNUMBER('[1]Updated Supply Map'!N135),'[1]Baseline Supply Map'!Q135,"")</f>
      </c>
      <c r="K135" s="5">
        <f>IF(ISNUMBER('[1]Updated Supply Map'!N135),'[1]Updated Supply Map'!N135,"")</f>
      </c>
      <c r="L135" s="5">
        <f>IF(ISNUMBER('[1]Updated Supply Map'!N135),J135-K135,"")</f>
      </c>
      <c r="M135" s="6">
        <f>IF(ISNUMBER('[1]Updated Supply Map'!N135),L135/J135,"")</f>
      </c>
      <c r="N135">
        <f>IF(ISNUMBER('[1]Updated Supply Map'!K135),(12-(DATEDIF("1/4/5",'[1]Updated Supply Map'!K135,"m"))),"")</f>
      </c>
      <c r="P135" s="6">
        <f>IF(ISNUMBER('[1]Updated Supply Map'!N135),O135/J135,"")</f>
      </c>
      <c r="R135" s="5">
        <f t="shared" si="3"/>
      </c>
    </row>
    <row r="136" spans="1:18" ht="12.75" hidden="1">
      <c r="A136" t="str">
        <f>'[1]Baseline Supply Map'!A136</f>
        <v>C</v>
      </c>
      <c r="B136" s="18">
        <f>'[1]Baseline Supply Map'!B136</f>
        <v>38657</v>
      </c>
      <c r="C136" s="28">
        <f>IF(ISNUMBER('[1]Updated Supply Map'!K136),'[1]Updated Supply Map'!K136,"")</f>
      </c>
      <c r="D136" s="18">
        <f>'[1]Baseline Supply Map'!D136</f>
        <v>38078</v>
      </c>
      <c r="E136" t="str">
        <f>'[1]Baseline Supply Map'!R136</f>
        <v>People with Learning Disabilities</v>
      </c>
      <c r="F136">
        <f>'[1]Baseline Supply Map'!F136</f>
        <v>494</v>
      </c>
      <c r="G136" t="str">
        <f>'[1]Baseline Supply Map'!G136</f>
        <v>City of Salford Social Services C2</v>
      </c>
      <c r="H136" t="str">
        <f>'[1]Baseline Supply Map'!H136</f>
        <v>Local Authority - Social Services Dept</v>
      </c>
      <c r="I136" t="str">
        <f>'[1]Baseline Supply Map'!I136</f>
        <v>Dispersed Housing (Private Landlord-Portland)</v>
      </c>
      <c r="J136" s="5">
        <f>IF(ISNUMBER('[1]Updated Supply Map'!N136),'[1]Baseline Supply Map'!Q136,"")</f>
      </c>
      <c r="K136" s="5">
        <f>IF(ISNUMBER('[1]Updated Supply Map'!N136),'[1]Updated Supply Map'!N136,"")</f>
      </c>
      <c r="L136" s="5">
        <f>IF(ISNUMBER('[1]Updated Supply Map'!N136),J136-K136,"")</f>
      </c>
      <c r="M136" s="6">
        <f>IF(ISNUMBER('[1]Updated Supply Map'!N136),L136/J136,"")</f>
      </c>
      <c r="N136">
        <f>IF(ISNUMBER('[1]Updated Supply Map'!K136),(12-(DATEDIF("1/4/5",'[1]Updated Supply Map'!K136,"m"))),"")</f>
      </c>
      <c r="P136" s="6">
        <f>IF(ISNUMBER('[1]Updated Supply Map'!N136),O136/J136,"")</f>
      </c>
      <c r="R136" s="5">
        <f t="shared" si="3"/>
      </c>
    </row>
    <row r="137" spans="1:18" ht="12.75" hidden="1">
      <c r="A137" t="str">
        <f>'[1]Baseline Supply Map'!A137</f>
        <v>C</v>
      </c>
      <c r="B137" s="18">
        <f>'[1]Baseline Supply Map'!B137</f>
        <v>38657</v>
      </c>
      <c r="C137" s="28">
        <f>IF(ISNUMBER('[1]Updated Supply Map'!K137),'[1]Updated Supply Map'!K137,"")</f>
      </c>
      <c r="D137" s="18">
        <f>'[1]Baseline Supply Map'!D137</f>
        <v>38078</v>
      </c>
      <c r="E137" t="str">
        <f>'[1]Baseline Supply Map'!R137</f>
        <v>People with Learning Disabilities</v>
      </c>
      <c r="F137">
        <f>'[1]Baseline Supply Map'!F137</f>
        <v>501</v>
      </c>
      <c r="G137" t="str">
        <f>'[1]Baseline Supply Map'!G137</f>
        <v>City of Salford Social Services C2</v>
      </c>
      <c r="H137" t="str">
        <f>'[1]Baseline Supply Map'!H137</f>
        <v>Local Authority - Social Services Dept</v>
      </c>
      <c r="I137" t="str">
        <f>'[1]Baseline Supply Map'!I137</f>
        <v>Dispersed Housing (Progress-Ladybridge)</v>
      </c>
      <c r="J137" s="5">
        <f>IF(ISNUMBER('[1]Updated Supply Map'!N137),'[1]Baseline Supply Map'!Q137,"")</f>
      </c>
      <c r="K137" s="5">
        <f>IF(ISNUMBER('[1]Updated Supply Map'!N137),'[1]Updated Supply Map'!N137,"")</f>
      </c>
      <c r="L137" s="5">
        <f>IF(ISNUMBER('[1]Updated Supply Map'!N137),J137-K137,"")</f>
      </c>
      <c r="M137" s="6">
        <f>IF(ISNUMBER('[1]Updated Supply Map'!N137),L137/J137,"")</f>
      </c>
      <c r="N137">
        <f>IF(ISNUMBER('[1]Updated Supply Map'!K137),(12-(DATEDIF("1/4/5",'[1]Updated Supply Map'!K137,"m"))),"")</f>
      </c>
      <c r="P137" s="6">
        <f>IF(ISNUMBER('[1]Updated Supply Map'!N137),O137/J137,"")</f>
      </c>
      <c r="R137" s="5">
        <f t="shared" si="3"/>
      </c>
    </row>
    <row r="138" spans="1:18" ht="12.75" hidden="1">
      <c r="A138" t="str">
        <f>'[1]Baseline Supply Map'!A138</f>
        <v>C</v>
      </c>
      <c r="B138" s="18">
        <f>'[1]Baseline Supply Map'!B138</f>
        <v>38657</v>
      </c>
      <c r="C138" s="28">
        <f>IF(ISNUMBER('[1]Updated Supply Map'!K138),'[1]Updated Supply Map'!K138,"")</f>
      </c>
      <c r="D138" s="18">
        <f>'[1]Baseline Supply Map'!D138</f>
        <v>38078</v>
      </c>
      <c r="E138" t="str">
        <f>'[1]Baseline Supply Map'!R138</f>
        <v>People with Learning Disabilities</v>
      </c>
      <c r="F138">
        <f>'[1]Baseline Supply Map'!F138</f>
        <v>502</v>
      </c>
      <c r="G138" t="str">
        <f>'[1]Baseline Supply Map'!G138</f>
        <v>City of Salford Social Services C2</v>
      </c>
      <c r="H138" t="str">
        <f>'[1]Baseline Supply Map'!H138</f>
        <v>Local Authority - Social Services Dept</v>
      </c>
      <c r="I138" t="str">
        <f>'[1]Baseline Supply Map'!I138</f>
        <v>Dispersed Housing (Progress-Park Road)</v>
      </c>
      <c r="J138" s="5">
        <f>IF(ISNUMBER('[1]Updated Supply Map'!N138),'[1]Baseline Supply Map'!Q138,"")</f>
      </c>
      <c r="K138" s="5">
        <f>IF(ISNUMBER('[1]Updated Supply Map'!N138),'[1]Updated Supply Map'!N138,"")</f>
      </c>
      <c r="L138" s="5">
        <f>IF(ISNUMBER('[1]Updated Supply Map'!N138),J138-K138,"")</f>
      </c>
      <c r="M138" s="6">
        <f>IF(ISNUMBER('[1]Updated Supply Map'!N138),L138/J138,"")</f>
      </c>
      <c r="N138">
        <f>IF(ISNUMBER('[1]Updated Supply Map'!K138),(12-(DATEDIF("1/4/5",'[1]Updated Supply Map'!K138,"m"))),"")</f>
      </c>
      <c r="P138" s="6">
        <f>IF(ISNUMBER('[1]Updated Supply Map'!N138),O138/J138,"")</f>
      </c>
      <c r="R138" s="5">
        <f t="shared" si="3"/>
      </c>
    </row>
    <row r="139" spans="1:18" ht="12.75" hidden="1">
      <c r="A139" t="str">
        <f>'[1]Baseline Supply Map'!A139</f>
        <v>C</v>
      </c>
      <c r="B139" s="18">
        <f>'[1]Baseline Supply Map'!B139</f>
        <v>38657</v>
      </c>
      <c r="C139" s="28">
        <f>IF(ISNUMBER('[1]Updated Supply Map'!K139),'[1]Updated Supply Map'!K139,"")</f>
      </c>
      <c r="D139" s="18">
        <f>'[1]Baseline Supply Map'!D139</f>
        <v>38078</v>
      </c>
      <c r="E139" t="str">
        <f>'[1]Baseline Supply Map'!R139</f>
        <v>People with Learning Disabilities</v>
      </c>
      <c r="F139">
        <f>'[1]Baseline Supply Map'!F139</f>
        <v>503</v>
      </c>
      <c r="G139" t="str">
        <f>'[1]Baseline Supply Map'!G139</f>
        <v>City of Salford Social Services C2</v>
      </c>
      <c r="H139" t="str">
        <f>'[1]Baseline Supply Map'!H139</f>
        <v>Local Authority - Social Services Dept</v>
      </c>
      <c r="I139" t="str">
        <f>'[1]Baseline Supply Map'!I139</f>
        <v>Dispersed Housing (SPACE-Manchester Road)</v>
      </c>
      <c r="J139" s="5">
        <f>IF(ISNUMBER('[1]Updated Supply Map'!N139),'[1]Baseline Supply Map'!Q139,"")</f>
      </c>
      <c r="K139" s="5">
        <f>IF(ISNUMBER('[1]Updated Supply Map'!N139),'[1]Updated Supply Map'!N139,"")</f>
      </c>
      <c r="L139" s="5">
        <f>IF(ISNUMBER('[1]Updated Supply Map'!N139),J139-K139,"")</f>
      </c>
      <c r="M139" s="6">
        <f>IF(ISNUMBER('[1]Updated Supply Map'!N139),L139/J139,"")</f>
      </c>
      <c r="N139">
        <f>IF(ISNUMBER('[1]Updated Supply Map'!K139),(12-(DATEDIF("1/4/5",'[1]Updated Supply Map'!K139,"m"))),"")</f>
      </c>
      <c r="P139" s="6">
        <f>IF(ISNUMBER('[1]Updated Supply Map'!N139),O139/J139,"")</f>
      </c>
      <c r="R139" s="5">
        <f t="shared" si="3"/>
      </c>
    </row>
    <row r="140" spans="1:18" ht="12.75" hidden="1">
      <c r="A140" t="str">
        <f>'[1]Baseline Supply Map'!A140</f>
        <v>C</v>
      </c>
      <c r="B140" s="18">
        <f>'[1]Baseline Supply Map'!B140</f>
        <v>38657</v>
      </c>
      <c r="C140" s="28">
        <f>IF(ISNUMBER('[1]Updated Supply Map'!K140),'[1]Updated Supply Map'!K140,"")</f>
      </c>
      <c r="D140" s="18">
        <f>'[1]Baseline Supply Map'!D140</f>
        <v>38078</v>
      </c>
      <c r="E140" t="str">
        <f>'[1]Baseline Supply Map'!R140</f>
        <v>People with Learning Disabilities</v>
      </c>
      <c r="F140">
        <f>'[1]Baseline Supply Map'!F140</f>
        <v>504</v>
      </c>
      <c r="G140" t="str">
        <f>'[1]Baseline Supply Map'!G140</f>
        <v>City of Salford Social Services C2</v>
      </c>
      <c r="H140" t="str">
        <f>'[1]Baseline Supply Map'!H140</f>
        <v>Local Authority - Social Services Dept</v>
      </c>
      <c r="I140" t="str">
        <f>'[1]Baseline Supply Map'!I140</f>
        <v>Dispersed Housing (St Vincents-Longmead Road)</v>
      </c>
      <c r="J140" s="5">
        <f>IF(ISNUMBER('[1]Updated Supply Map'!N140),'[1]Baseline Supply Map'!Q140,"")</f>
      </c>
      <c r="K140" s="5">
        <f>IF(ISNUMBER('[1]Updated Supply Map'!N140),'[1]Updated Supply Map'!N140,"")</f>
      </c>
      <c r="L140" s="5">
        <f>IF(ISNUMBER('[1]Updated Supply Map'!N140),J140-K140,"")</f>
      </c>
      <c r="M140" s="6">
        <f>IF(ISNUMBER('[1]Updated Supply Map'!N140),L140/J140,"")</f>
      </c>
      <c r="N140">
        <f>IF(ISNUMBER('[1]Updated Supply Map'!K140),(12-(DATEDIF("1/4/5",'[1]Updated Supply Map'!K140,"m"))),"")</f>
      </c>
      <c r="P140" s="6">
        <f>IF(ISNUMBER('[1]Updated Supply Map'!N140),O140/J140,"")</f>
      </c>
      <c r="R140" s="5">
        <f t="shared" si="3"/>
      </c>
    </row>
    <row r="141" spans="1:18" ht="12.75" hidden="1">
      <c r="A141" t="str">
        <f>'[1]Baseline Supply Map'!A141</f>
        <v>C</v>
      </c>
      <c r="B141" s="18" t="e">
        <f>'[1]Baseline Supply Map'!B141</f>
        <v>#REF!</v>
      </c>
      <c r="C141" s="28">
        <f>IF(ISNUMBER('[1]Updated Supply Map'!K141),'[1]Updated Supply Map'!K141,"")</f>
      </c>
      <c r="D141" s="18" t="e">
        <f>'[1]Baseline Supply Map'!D141</f>
        <v>#REF!</v>
      </c>
      <c r="E141" t="e">
        <f>'[1]Baseline Supply Map'!R141</f>
        <v>#REF!</v>
      </c>
      <c r="F141" t="e">
        <f>'[1]Baseline Supply Map'!F141</f>
        <v>#REF!</v>
      </c>
      <c r="G141" t="str">
        <f>'[1]Baseline Supply Map'!G141</f>
        <v>City of Salford Social Services C3</v>
      </c>
      <c r="H141" t="e">
        <f>'[1]Baseline Supply Map'!H141</f>
        <v>#REF!</v>
      </c>
      <c r="I141" t="str">
        <f>'[1]Baseline Supply Map'!I141</f>
        <v>Dispersed Housing 10 Mesne Lea</v>
      </c>
      <c r="J141" s="5">
        <f>IF(ISNUMBER('[1]Updated Supply Map'!N141),'[1]Baseline Supply Map'!Q141,"")</f>
      </c>
      <c r="K141" s="5">
        <f>IF(ISNUMBER('[1]Updated Supply Map'!N141),'[1]Updated Supply Map'!N141,"")</f>
      </c>
      <c r="L141" s="5">
        <f>IF(ISNUMBER('[1]Updated Supply Map'!N141),J141-K141,"")</f>
      </c>
      <c r="M141" s="6">
        <f>IF(ISNUMBER('[1]Updated Supply Map'!N141),L141/J141,"")</f>
      </c>
      <c r="N141">
        <f>IF(ISNUMBER('[1]Updated Supply Map'!K141),(12-(DATEDIF("1/4/5",'[1]Updated Supply Map'!K141,"m"))),"")</f>
      </c>
      <c r="P141" s="6">
        <f>IF(ISNUMBER('[1]Updated Supply Map'!N141),O141/J141,"")</f>
      </c>
      <c r="R141" s="5">
        <f t="shared" si="3"/>
      </c>
    </row>
    <row r="142" spans="1:18" ht="12.75" hidden="1">
      <c r="A142" t="str">
        <f>'[1]Baseline Supply Map'!A142</f>
        <v>C</v>
      </c>
      <c r="B142" s="18" t="e">
        <f>'[1]Baseline Supply Map'!B142</f>
        <v>#REF!</v>
      </c>
      <c r="C142" s="28">
        <f>IF(ISNUMBER('[1]Updated Supply Map'!K142),'[1]Updated Supply Map'!K142,"")</f>
      </c>
      <c r="D142" s="18" t="e">
        <f>'[1]Baseline Supply Map'!D142</f>
        <v>#REF!</v>
      </c>
      <c r="E142" t="e">
        <f>'[1]Baseline Supply Map'!R142</f>
        <v>#REF!</v>
      </c>
      <c r="F142" t="e">
        <f>'[1]Baseline Supply Map'!F142</f>
        <v>#REF!</v>
      </c>
      <c r="G142" t="str">
        <f>'[1]Baseline Supply Map'!G142</f>
        <v>City of Salford Social Services C4</v>
      </c>
      <c r="H142" t="e">
        <f>'[1]Baseline Supply Map'!H142</f>
        <v>#REF!</v>
      </c>
      <c r="I142" t="str">
        <f>'[1]Baseline Supply Map'!I142</f>
        <v>Dispersed Housing Wellington Rd</v>
      </c>
      <c r="J142" s="5">
        <f>IF(ISNUMBER('[1]Updated Supply Map'!N142),'[1]Baseline Supply Map'!Q142,"")</f>
      </c>
      <c r="K142" s="5">
        <f>IF(ISNUMBER('[1]Updated Supply Map'!N142),'[1]Updated Supply Map'!N142,"")</f>
      </c>
      <c r="L142" s="5">
        <f>IF(ISNUMBER('[1]Updated Supply Map'!N142),J142-K142,"")</f>
      </c>
      <c r="M142" s="6">
        <f>IF(ISNUMBER('[1]Updated Supply Map'!N142),L142/J142,"")</f>
      </c>
      <c r="N142">
        <f>IF(ISNUMBER('[1]Updated Supply Map'!K142),(12-(DATEDIF("1/4/5",'[1]Updated Supply Map'!K142,"m"))),"")</f>
      </c>
      <c r="P142" s="6">
        <f>IF(ISNUMBER('[1]Updated Supply Map'!N142),O142/J142,"")</f>
      </c>
      <c r="R142" s="5">
        <f t="shared" si="3"/>
      </c>
    </row>
    <row r="143" spans="1:18" ht="12.75" hidden="1">
      <c r="A143" t="str">
        <f>'[1]Baseline Supply Map'!A143</f>
        <v>C</v>
      </c>
      <c r="B143" s="18" t="e">
        <f>'[1]Baseline Supply Map'!B143</f>
        <v>#REF!</v>
      </c>
      <c r="C143" s="28">
        <f>IF(ISNUMBER('[1]Updated Supply Map'!K143),'[1]Updated Supply Map'!K143,"")</f>
      </c>
      <c r="D143" s="18" t="e">
        <f>'[1]Baseline Supply Map'!D143</f>
        <v>#REF!</v>
      </c>
      <c r="E143" t="e">
        <f>'[1]Baseline Supply Map'!R143</f>
        <v>#REF!</v>
      </c>
      <c r="F143" t="e">
        <f>'[1]Baseline Supply Map'!F143</f>
        <v>#REF!</v>
      </c>
      <c r="G143" t="str">
        <f>'[1]Baseline Supply Map'!G143</f>
        <v>City of Salford Social Services C5</v>
      </c>
      <c r="H143" t="e">
        <f>'[1]Baseline Supply Map'!H143</f>
        <v>#REF!</v>
      </c>
      <c r="I143" t="str">
        <f>'[1]Baseline Supply Map'!I143</f>
        <v>Dispersed Housing 659 Liverpool Rd</v>
      </c>
      <c r="J143" s="5">
        <f>IF(ISNUMBER('[1]Updated Supply Map'!N143),'[1]Baseline Supply Map'!Q143,"")</f>
      </c>
      <c r="K143" s="5">
        <f>IF(ISNUMBER('[1]Updated Supply Map'!N143),'[1]Updated Supply Map'!N143,"")</f>
      </c>
      <c r="L143" s="5">
        <f>IF(ISNUMBER('[1]Updated Supply Map'!N143),J143-K143,"")</f>
      </c>
      <c r="M143" s="6">
        <f>IF(ISNUMBER('[1]Updated Supply Map'!N143),L143/J143,"")</f>
      </c>
      <c r="N143">
        <f>IF(ISNUMBER('[1]Updated Supply Map'!K143),(12-(DATEDIF("1/4/5",'[1]Updated Supply Map'!K143,"m"))),"")</f>
      </c>
      <c r="P143" s="6">
        <f>IF(ISNUMBER('[1]Updated Supply Map'!N143),O143/J143,"")</f>
      </c>
      <c r="R143" s="5">
        <f t="shared" si="3"/>
      </c>
    </row>
    <row r="144" spans="1:18" ht="12.75" hidden="1">
      <c r="A144" t="str">
        <f>'[1]Baseline Supply Map'!A144</f>
        <v>C</v>
      </c>
      <c r="B144" s="18" t="e">
        <f>'[1]Baseline Supply Map'!B144</f>
        <v>#REF!</v>
      </c>
      <c r="C144" s="28">
        <f>IF(ISNUMBER('[1]Updated Supply Map'!K144),'[1]Updated Supply Map'!K144,"")</f>
      </c>
      <c r="D144" s="18" t="e">
        <f>'[1]Baseline Supply Map'!D144</f>
        <v>#REF!</v>
      </c>
      <c r="E144" t="e">
        <f>'[1]Baseline Supply Map'!R144</f>
        <v>#REF!</v>
      </c>
      <c r="F144" t="e">
        <f>'[1]Baseline Supply Map'!F144</f>
        <v>#REF!</v>
      </c>
      <c r="G144" t="str">
        <f>'[1]Baseline Supply Map'!G144</f>
        <v>City of Salford Social Services C6</v>
      </c>
      <c r="H144" t="e">
        <f>'[1]Baseline Supply Map'!H144</f>
        <v>#REF!</v>
      </c>
      <c r="I144" t="str">
        <f>'[1]Baseline Supply Map'!I144</f>
        <v>Dispersed Housing East Central</v>
      </c>
      <c r="J144" s="5">
        <f>IF(ISNUMBER('[1]Updated Supply Map'!N144),'[1]Baseline Supply Map'!Q144,"")</f>
      </c>
      <c r="K144" s="5">
        <f>IF(ISNUMBER('[1]Updated Supply Map'!N144),'[1]Updated Supply Map'!N144,"")</f>
      </c>
      <c r="L144" s="5">
        <f>IF(ISNUMBER('[1]Updated Supply Map'!N144),J144-K144,"")</f>
      </c>
      <c r="M144" s="6">
        <f>IF(ISNUMBER('[1]Updated Supply Map'!N144),L144/J144,"")</f>
      </c>
      <c r="N144">
        <f>IF(ISNUMBER('[1]Updated Supply Map'!K144),(12-(DATEDIF("1/4/5",'[1]Updated Supply Map'!K144,"m"))),"")</f>
      </c>
      <c r="P144" s="6">
        <f>IF(ISNUMBER('[1]Updated Supply Map'!N144),O144/J144,"")</f>
      </c>
      <c r="R144" s="5">
        <f t="shared" si="3"/>
      </c>
    </row>
    <row r="145" spans="1:18" ht="12.75" hidden="1">
      <c r="A145" t="str">
        <f>'[1]Baseline Supply Map'!A145</f>
        <v>C</v>
      </c>
      <c r="B145" s="18">
        <f>'[1]Baseline Supply Map'!B145</f>
        <v>38657</v>
      </c>
      <c r="C145" s="28">
        <f>IF(ISNUMBER('[1]Updated Supply Map'!K145),'[1]Updated Supply Map'!K145,"")</f>
      </c>
      <c r="D145" s="18">
        <f>'[1]Baseline Supply Map'!D145</f>
        <v>38261</v>
      </c>
      <c r="E145" t="str">
        <f>'[1]Baseline Supply Map'!R145</f>
        <v>People with Learning Disabilities</v>
      </c>
      <c r="F145">
        <f>'[1]Baseline Supply Map'!F145</f>
        <v>446</v>
      </c>
      <c r="G145" t="str">
        <f>'[1]Baseline Supply Map'!G145</f>
        <v>City of Salford Social Services C2</v>
      </c>
      <c r="H145" t="str">
        <f>'[1]Baseline Supply Map'!H145</f>
        <v>Local Authority - Social Services Dept</v>
      </c>
      <c r="I145" t="str">
        <f>'[1]Baseline Supply Map'!I145</f>
        <v>Minimum Support (Ashley Drive) </v>
      </c>
      <c r="J145" s="5">
        <f>IF(ISNUMBER('[1]Updated Supply Map'!N145),'[1]Baseline Supply Map'!Q145,"")</f>
      </c>
      <c r="K145" s="5">
        <f>IF(ISNUMBER('[1]Updated Supply Map'!N145),'[1]Updated Supply Map'!N145,"")</f>
      </c>
      <c r="L145" s="5">
        <f>IF(ISNUMBER('[1]Updated Supply Map'!N145),J145-K145,"")</f>
      </c>
      <c r="M145" s="6">
        <f>IF(ISNUMBER('[1]Updated Supply Map'!N145),L145/J145,"")</f>
      </c>
      <c r="N145">
        <f>IF(ISNUMBER('[1]Updated Supply Map'!K145),(12-(DATEDIF("1/4/5",'[1]Updated Supply Map'!K145,"m"))),"")</f>
      </c>
      <c r="P145" s="6">
        <f>IF(ISNUMBER('[1]Updated Supply Map'!N145),O145/J145,"")</f>
      </c>
      <c r="R145" s="5">
        <f t="shared" si="3"/>
      </c>
    </row>
    <row r="146" spans="1:18" ht="12.75" hidden="1">
      <c r="A146" t="str">
        <f>'[1]Baseline Supply Map'!A146</f>
        <v>C</v>
      </c>
      <c r="B146" s="18">
        <f>'[1]Baseline Supply Map'!B146</f>
        <v>38657</v>
      </c>
      <c r="C146" s="28">
        <f>IF(ISNUMBER('[1]Updated Supply Map'!K146),'[1]Updated Supply Map'!K146,"")</f>
      </c>
      <c r="D146" s="18">
        <f>'[1]Baseline Supply Map'!D146</f>
        <v>38261</v>
      </c>
      <c r="E146" t="str">
        <f>'[1]Baseline Supply Map'!R146</f>
        <v>People with Learning Disabilities</v>
      </c>
      <c r="F146">
        <f>'[1]Baseline Supply Map'!F146</f>
        <v>521</v>
      </c>
      <c r="G146" t="str">
        <f>'[1]Baseline Supply Map'!G146</f>
        <v>City of Salford Social Services C2</v>
      </c>
      <c r="H146" t="str">
        <f>'[1]Baseline Supply Map'!H146</f>
        <v>Local Authority - Social Services Dept</v>
      </c>
      <c r="I146" t="str">
        <f>'[1]Baseline Supply Map'!I146</f>
        <v>Minimum Support (Croftside Grove) </v>
      </c>
      <c r="J146" s="5">
        <f>IF(ISNUMBER('[1]Updated Supply Map'!N146),'[1]Baseline Supply Map'!Q146,"")</f>
      </c>
      <c r="K146" s="5">
        <f>IF(ISNUMBER('[1]Updated Supply Map'!N146),'[1]Updated Supply Map'!N146,"")</f>
      </c>
      <c r="L146" s="5">
        <f>IF(ISNUMBER('[1]Updated Supply Map'!N146),J146-K146,"")</f>
      </c>
      <c r="M146" s="6">
        <f>IF(ISNUMBER('[1]Updated Supply Map'!N146),L146/J146,"")</f>
      </c>
      <c r="N146">
        <f>IF(ISNUMBER('[1]Updated Supply Map'!K146),(12-(DATEDIF("1/4/5",'[1]Updated Supply Map'!K146,"m"))),"")</f>
      </c>
      <c r="P146" s="6">
        <f>IF(ISNUMBER('[1]Updated Supply Map'!N146),O146/J146,"")</f>
      </c>
      <c r="R146" s="5">
        <f t="shared" si="3"/>
      </c>
    </row>
    <row r="147" spans="1:18" ht="12.75" hidden="1">
      <c r="A147" t="str">
        <f>'[1]Baseline Supply Map'!A147</f>
        <v>C</v>
      </c>
      <c r="B147" s="18">
        <f>'[1]Baseline Supply Map'!B147</f>
        <v>38657</v>
      </c>
      <c r="C147" s="28">
        <f>IF(ISNUMBER('[1]Updated Supply Map'!K147),'[1]Updated Supply Map'!K147,"")</f>
      </c>
      <c r="D147" s="18">
        <f>'[1]Baseline Supply Map'!D147</f>
        <v>38261</v>
      </c>
      <c r="E147" t="str">
        <f>'[1]Baseline Supply Map'!R147</f>
        <v>People with Learning Disabilities</v>
      </c>
      <c r="F147">
        <f>'[1]Baseline Supply Map'!F147</f>
        <v>588</v>
      </c>
      <c r="G147" t="str">
        <f>'[1]Baseline Supply Map'!G147</f>
        <v>City of Salford Social Services C2</v>
      </c>
      <c r="H147" t="str">
        <f>'[1]Baseline Supply Map'!H147</f>
        <v>Local Authority - Social Services Dept</v>
      </c>
      <c r="I147" t="str">
        <f>'[1]Baseline Supply Map'!I147</f>
        <v>Minimum Support (Davis Street) </v>
      </c>
      <c r="J147" s="5">
        <f>IF(ISNUMBER('[1]Updated Supply Map'!N147),'[1]Baseline Supply Map'!Q147,"")</f>
      </c>
      <c r="K147" s="5">
        <f>IF(ISNUMBER('[1]Updated Supply Map'!N147),'[1]Updated Supply Map'!N147,"")</f>
      </c>
      <c r="L147" s="5">
        <f>IF(ISNUMBER('[1]Updated Supply Map'!N147),J147-K147,"")</f>
      </c>
      <c r="M147" s="6">
        <f>IF(ISNUMBER('[1]Updated Supply Map'!N147),L147/J147,"")</f>
      </c>
      <c r="N147">
        <f>IF(ISNUMBER('[1]Updated Supply Map'!K147),(12-(DATEDIF("1/4/5",'[1]Updated Supply Map'!K147,"m"))),"")</f>
      </c>
      <c r="P147" s="6">
        <f>IF(ISNUMBER('[1]Updated Supply Map'!N147),O147/J147,"")</f>
      </c>
      <c r="R147" s="5">
        <f t="shared" si="3"/>
      </c>
    </row>
    <row r="148" spans="1:18" ht="12.75" hidden="1">
      <c r="A148" t="str">
        <f>'[1]Baseline Supply Map'!A148</f>
        <v>C</v>
      </c>
      <c r="B148" s="18">
        <f>'[1]Baseline Supply Map'!B148</f>
        <v>38657</v>
      </c>
      <c r="C148" s="28">
        <f>IF(ISNUMBER('[1]Updated Supply Map'!K148),'[1]Updated Supply Map'!K148,"")</f>
      </c>
      <c r="D148" s="18">
        <f>'[1]Baseline Supply Map'!D148</f>
        <v>38261</v>
      </c>
      <c r="E148" t="str">
        <f>'[1]Baseline Supply Map'!R148</f>
        <v>People with Learning Disabilities</v>
      </c>
      <c r="F148">
        <f>'[1]Baseline Supply Map'!F148</f>
        <v>522</v>
      </c>
      <c r="G148" t="str">
        <f>'[1]Baseline Supply Map'!G148</f>
        <v>City of Salford Social Services C2</v>
      </c>
      <c r="H148" t="str">
        <f>'[1]Baseline Supply Map'!H148</f>
        <v>Local Authority - Social Services Dept</v>
      </c>
      <c r="I148" t="str">
        <f>'[1]Baseline Supply Map'!I148</f>
        <v>Minimum Support (Engels House) </v>
      </c>
      <c r="J148" s="5">
        <f>IF(ISNUMBER('[1]Updated Supply Map'!N148),'[1]Baseline Supply Map'!Q148,"")</f>
      </c>
      <c r="K148" s="5">
        <f>IF(ISNUMBER('[1]Updated Supply Map'!N148),'[1]Updated Supply Map'!N148,"")</f>
      </c>
      <c r="L148" s="5">
        <f>IF(ISNUMBER('[1]Updated Supply Map'!N148),J148-K148,"")</f>
      </c>
      <c r="M148" s="6">
        <f>IF(ISNUMBER('[1]Updated Supply Map'!N148),L148/J148,"")</f>
      </c>
      <c r="N148">
        <f>IF(ISNUMBER('[1]Updated Supply Map'!K148),(12-(DATEDIF("1/4/5",'[1]Updated Supply Map'!K148,"m"))),"")</f>
      </c>
      <c r="P148" s="6">
        <f>IF(ISNUMBER('[1]Updated Supply Map'!N148),O148/J148,"")</f>
      </c>
      <c r="R148" s="5">
        <f t="shared" si="3"/>
      </c>
    </row>
    <row r="149" spans="1:18" ht="12.75" hidden="1">
      <c r="A149" t="str">
        <f>'[1]Baseline Supply Map'!A149</f>
        <v>C</v>
      </c>
      <c r="B149" s="18">
        <f>'[1]Baseline Supply Map'!B149</f>
        <v>38657</v>
      </c>
      <c r="C149" s="28">
        <f>IF(ISNUMBER('[1]Updated Supply Map'!K149),'[1]Updated Supply Map'!K149,"")</f>
      </c>
      <c r="D149" s="18">
        <f>'[1]Baseline Supply Map'!D149</f>
        <v>38261</v>
      </c>
      <c r="E149" t="str">
        <f>'[1]Baseline Supply Map'!R149</f>
        <v>People with Learning Disabilities</v>
      </c>
      <c r="F149">
        <f>'[1]Baseline Supply Map'!F149</f>
        <v>526</v>
      </c>
      <c r="G149" t="str">
        <f>'[1]Baseline Supply Map'!G149</f>
        <v>City of Salford Social Services C2</v>
      </c>
      <c r="H149" t="str">
        <f>'[1]Baseline Supply Map'!H149</f>
        <v>Local Authority - Social Services Dept</v>
      </c>
      <c r="I149" t="str">
        <f>'[1]Baseline Supply Map'!I149</f>
        <v>Minimum Support (Kemball House) </v>
      </c>
      <c r="J149" s="5">
        <f>IF(ISNUMBER('[1]Updated Supply Map'!N149),'[1]Baseline Supply Map'!Q149,"")</f>
      </c>
      <c r="K149" s="5">
        <f>IF(ISNUMBER('[1]Updated Supply Map'!N149),'[1]Updated Supply Map'!N149,"")</f>
      </c>
      <c r="L149" s="5">
        <f>IF(ISNUMBER('[1]Updated Supply Map'!N149),J149-K149,"")</f>
      </c>
      <c r="M149" s="6">
        <f>IF(ISNUMBER('[1]Updated Supply Map'!N149),L149/J149,"")</f>
      </c>
      <c r="N149">
        <f>IF(ISNUMBER('[1]Updated Supply Map'!K149),(12-(DATEDIF("1/4/5",'[1]Updated Supply Map'!K149,"m"))),"")</f>
      </c>
      <c r="P149" s="6">
        <f>IF(ISNUMBER('[1]Updated Supply Map'!N149),O149/J149,"")</f>
      </c>
      <c r="R149" s="5">
        <f t="shared" si="3"/>
      </c>
    </row>
    <row r="150" spans="1:18" ht="12.75" hidden="1">
      <c r="A150" t="str">
        <f>'[1]Baseline Supply Map'!A150</f>
        <v>C</v>
      </c>
      <c r="B150" s="18">
        <f>'[1]Baseline Supply Map'!B150</f>
        <v>38657</v>
      </c>
      <c r="C150" s="28">
        <f>IF(ISNUMBER('[1]Updated Supply Map'!K150),'[1]Updated Supply Map'!K150,"")</f>
      </c>
      <c r="D150" s="18">
        <f>'[1]Baseline Supply Map'!D150</f>
        <v>38261</v>
      </c>
      <c r="E150" t="str">
        <f>'[1]Baseline Supply Map'!R150</f>
        <v>People with Learning Disabilities</v>
      </c>
      <c r="F150">
        <f>'[1]Baseline Supply Map'!F150</f>
        <v>528</v>
      </c>
      <c r="G150" t="str">
        <f>'[1]Baseline Supply Map'!G150</f>
        <v>City of Salford Social Services C2</v>
      </c>
      <c r="H150" t="str">
        <f>'[1]Baseline Supply Map'!H150</f>
        <v>Local Authority - Social Services Dept</v>
      </c>
      <c r="I150" t="str">
        <f>'[1]Baseline Supply Map'!I150</f>
        <v>Minimum Support (Westminster Street)</v>
      </c>
      <c r="J150" s="5">
        <f>IF(ISNUMBER('[1]Updated Supply Map'!N150),'[1]Baseline Supply Map'!Q150,"")</f>
      </c>
      <c r="K150" s="5">
        <f>IF(ISNUMBER('[1]Updated Supply Map'!N150),'[1]Updated Supply Map'!N150,"")</f>
      </c>
      <c r="L150" s="5">
        <f>IF(ISNUMBER('[1]Updated Supply Map'!N150),J150-K150,"")</f>
      </c>
      <c r="M150" s="6">
        <f>IF(ISNUMBER('[1]Updated Supply Map'!N150),L150/J150,"")</f>
      </c>
      <c r="N150">
        <f>IF(ISNUMBER('[1]Updated Supply Map'!K150),(12-(DATEDIF("1/4/5",'[1]Updated Supply Map'!K150,"m"))),"")</f>
      </c>
      <c r="P150" s="6">
        <f>IF(ISNUMBER('[1]Updated Supply Map'!N150),O150/J150,"")</f>
      </c>
      <c r="R150" s="5">
        <f t="shared" si="3"/>
      </c>
    </row>
    <row r="151" spans="1:18" ht="12.75" hidden="1">
      <c r="A151" t="str">
        <f>'[1]Baseline Supply Map'!A151</f>
        <v>B</v>
      </c>
      <c r="B151" s="18">
        <f>'[1]Baseline Supply Map'!B151</f>
        <v>38687</v>
      </c>
      <c r="C151" s="28">
        <f>IF(ISNUMBER('[1]Updated Supply Map'!K151),'[1]Updated Supply Map'!K151,"")</f>
      </c>
      <c r="D151" s="18">
        <f>'[1]Baseline Supply Map'!D151</f>
        <v>38261</v>
      </c>
      <c r="E151" t="str">
        <f>'[1]Baseline Supply Map'!R151</f>
        <v>People with Learning Disabilities</v>
      </c>
      <c r="F151">
        <f>'[1]Baseline Supply Map'!F151</f>
        <v>557</v>
      </c>
      <c r="G151" t="str">
        <f>'[1]Baseline Supply Map'!G151</f>
        <v>IAS Ltd</v>
      </c>
      <c r="H151" t="str">
        <f>'[1]Baseline Supply Map'!H151</f>
        <v>Private Company</v>
      </c>
      <c r="I151" t="str">
        <f>'[1]Baseline Supply Map'!I151</f>
        <v>IAS Ltd (Acresfield Road)</v>
      </c>
      <c r="J151" s="5">
        <f>IF(ISNUMBER('[1]Updated Supply Map'!N151),'[1]Baseline Supply Map'!Q151,"")</f>
      </c>
      <c r="K151" s="5">
        <f>IF(ISNUMBER('[1]Updated Supply Map'!N151),'[1]Updated Supply Map'!N151,"")</f>
      </c>
      <c r="L151" s="5">
        <f>IF(ISNUMBER('[1]Updated Supply Map'!N151),J151-K151,"")</f>
      </c>
      <c r="M151" s="6">
        <f>IF(ISNUMBER('[1]Updated Supply Map'!N151),L151/J151,"")</f>
      </c>
      <c r="N151">
        <f>IF(ISNUMBER('[1]Updated Supply Map'!K151),(12-(DATEDIF("1/4/5",'[1]Updated Supply Map'!K151,"m"))),"")</f>
      </c>
      <c r="P151" s="6">
        <f>IF(ISNUMBER('[1]Updated Supply Map'!N151),O151/J151,"")</f>
      </c>
      <c r="R151" s="5">
        <f t="shared" si="3"/>
      </c>
    </row>
    <row r="152" spans="1:18" ht="12.75" hidden="1">
      <c r="A152" t="str">
        <f>'[1]Baseline Supply Map'!A152</f>
        <v>B</v>
      </c>
      <c r="B152" s="18">
        <f>'[1]Baseline Supply Map'!B152</f>
        <v>38687</v>
      </c>
      <c r="C152" s="28">
        <f>IF(ISNUMBER('[1]Updated Supply Map'!K152),'[1]Updated Supply Map'!K152,"")</f>
      </c>
      <c r="D152" s="18">
        <f>'[1]Baseline Supply Map'!D152</f>
        <v>38261</v>
      </c>
      <c r="E152" t="str">
        <f>'[1]Baseline Supply Map'!R152</f>
        <v>People with Learning Disabilities</v>
      </c>
      <c r="F152">
        <f>'[1]Baseline Supply Map'!F152</f>
        <v>452</v>
      </c>
      <c r="G152" t="str">
        <f>'[1]Baseline Supply Map'!G152</f>
        <v>IAS Ltd</v>
      </c>
      <c r="H152" t="str">
        <f>'[1]Baseline Supply Map'!H152</f>
        <v>Private Company</v>
      </c>
      <c r="I152" t="str">
        <f>'[1]Baseline Supply Map'!I152</f>
        <v>IAS Ltd (Aldersgate Court)</v>
      </c>
      <c r="J152" s="5">
        <f>IF(ISNUMBER('[1]Updated Supply Map'!N152),'[1]Baseline Supply Map'!Q152,"")</f>
      </c>
      <c r="K152" s="5">
        <f>IF(ISNUMBER('[1]Updated Supply Map'!N152),'[1]Updated Supply Map'!N152,"")</f>
      </c>
      <c r="L152" s="5">
        <f>IF(ISNUMBER('[1]Updated Supply Map'!N152),J152-K152,"")</f>
      </c>
      <c r="M152" s="6">
        <f>IF(ISNUMBER('[1]Updated Supply Map'!N152),L152/J152,"")</f>
      </c>
      <c r="N152">
        <f>IF(ISNUMBER('[1]Updated Supply Map'!K152),(12-(DATEDIF("1/4/5",'[1]Updated Supply Map'!K152,"m"))),"")</f>
      </c>
      <c r="P152" s="6">
        <f>IF(ISNUMBER('[1]Updated Supply Map'!N152),O152/J152,"")</f>
      </c>
      <c r="R152" s="5">
        <f t="shared" si="3"/>
      </c>
    </row>
    <row r="153" spans="1:18" ht="12.75" hidden="1">
      <c r="A153" t="str">
        <f>'[1]Baseline Supply Map'!A153</f>
        <v>B</v>
      </c>
      <c r="B153" s="18">
        <f>'[1]Baseline Supply Map'!B153</f>
        <v>38687</v>
      </c>
      <c r="C153" s="28">
        <f>IF(ISNUMBER('[1]Updated Supply Map'!K153),'[1]Updated Supply Map'!K153,"")</f>
      </c>
      <c r="D153" s="18">
        <f>'[1]Baseline Supply Map'!D153</f>
        <v>38261</v>
      </c>
      <c r="E153" t="str">
        <f>'[1]Baseline Supply Map'!R153</f>
        <v>People with Learning Disabilities</v>
      </c>
      <c r="F153">
        <f>'[1]Baseline Supply Map'!F153</f>
        <v>357</v>
      </c>
      <c r="G153" t="str">
        <f>'[1]Baseline Supply Map'!G153</f>
        <v>IAS Ltd</v>
      </c>
      <c r="H153" t="str">
        <f>'[1]Baseline Supply Map'!H153</f>
        <v>Private Company</v>
      </c>
      <c r="I153" t="str">
        <f>'[1]Baseline Supply Map'!I153</f>
        <v>IAS Ltd (Brackley Road)</v>
      </c>
      <c r="J153" s="5">
        <f>IF(ISNUMBER('[1]Updated Supply Map'!N153),'[1]Baseline Supply Map'!Q153,"")</f>
      </c>
      <c r="K153" s="5">
        <f>IF(ISNUMBER('[1]Updated Supply Map'!N153),'[1]Updated Supply Map'!N153,"")</f>
      </c>
      <c r="L153" s="5">
        <f>IF(ISNUMBER('[1]Updated Supply Map'!N153),J153-K153,"")</f>
      </c>
      <c r="M153" s="6">
        <f>IF(ISNUMBER('[1]Updated Supply Map'!N153),L153/J153,"")</f>
      </c>
      <c r="N153">
        <f>IF(ISNUMBER('[1]Updated Supply Map'!K153),(12-(DATEDIF("1/4/5",'[1]Updated Supply Map'!K153,"m"))),"")</f>
      </c>
      <c r="P153" s="6">
        <f>IF(ISNUMBER('[1]Updated Supply Map'!N153),O153/J153,"")</f>
      </c>
      <c r="R153" s="5">
        <f t="shared" si="3"/>
      </c>
    </row>
    <row r="154" spans="1:18" ht="12.75" hidden="1">
      <c r="A154" t="str">
        <f>'[1]Baseline Supply Map'!A154</f>
        <v>B</v>
      </c>
      <c r="B154" s="18">
        <f>'[1]Baseline Supply Map'!B154</f>
        <v>38687</v>
      </c>
      <c r="C154" s="28">
        <f>IF(ISNUMBER('[1]Updated Supply Map'!K154),'[1]Updated Supply Map'!K154,"")</f>
      </c>
      <c r="D154" s="18">
        <f>'[1]Baseline Supply Map'!D154</f>
        <v>38261</v>
      </c>
      <c r="E154" t="str">
        <f>'[1]Baseline Supply Map'!R154</f>
        <v>People with Learning Disabilities</v>
      </c>
      <c r="F154">
        <f>'[1]Baseline Supply Map'!F154</f>
        <v>448</v>
      </c>
      <c r="G154" t="str">
        <f>'[1]Baseline Supply Map'!G154</f>
        <v>IAS Ltd</v>
      </c>
      <c r="H154" t="str">
        <f>'[1]Baseline Supply Map'!H154</f>
        <v>Private Company</v>
      </c>
      <c r="I154" t="str">
        <f>'[1]Baseline Supply Map'!I154</f>
        <v>IAS Ltd (Brierley Road)</v>
      </c>
      <c r="J154" s="5">
        <f>IF(ISNUMBER('[1]Updated Supply Map'!N154),'[1]Baseline Supply Map'!Q154,"")</f>
      </c>
      <c r="K154" s="5">
        <f>IF(ISNUMBER('[1]Updated Supply Map'!N154),'[1]Updated Supply Map'!N154,"")</f>
      </c>
      <c r="L154" s="5">
        <f>IF(ISNUMBER('[1]Updated Supply Map'!N154),J154-K154,"")</f>
      </c>
      <c r="M154" s="6">
        <f>IF(ISNUMBER('[1]Updated Supply Map'!N154),L154/J154,"")</f>
      </c>
      <c r="N154">
        <f>IF(ISNUMBER('[1]Updated Supply Map'!K154),(12-(DATEDIF("1/4/5",'[1]Updated Supply Map'!K154,"m"))),"")</f>
      </c>
      <c r="P154" s="6">
        <f>IF(ISNUMBER('[1]Updated Supply Map'!N154),O154/J154,"")</f>
      </c>
      <c r="R154" s="5">
        <f t="shared" si="3"/>
      </c>
    </row>
    <row r="155" spans="1:18" ht="12.75" hidden="1">
      <c r="A155" t="str">
        <f>'[1]Baseline Supply Map'!A155</f>
        <v>B</v>
      </c>
      <c r="B155" s="18">
        <f>'[1]Baseline Supply Map'!B155</f>
        <v>38687</v>
      </c>
      <c r="C155" s="28">
        <f>IF(ISNUMBER('[1]Updated Supply Map'!K155),'[1]Updated Supply Map'!K155,"")</f>
      </c>
      <c r="D155" s="18">
        <f>'[1]Baseline Supply Map'!D155</f>
        <v>38261</v>
      </c>
      <c r="E155" t="str">
        <f>'[1]Baseline Supply Map'!R155</f>
        <v>People with Learning Disabilities</v>
      </c>
      <c r="F155">
        <f>'[1]Baseline Supply Map'!F155</f>
        <v>449</v>
      </c>
      <c r="G155" t="str">
        <f>'[1]Baseline Supply Map'!G155</f>
        <v>IAS Ltd</v>
      </c>
      <c r="H155" t="str">
        <f>'[1]Baseline Supply Map'!H155</f>
        <v>Private Company</v>
      </c>
      <c r="I155" t="str">
        <f>'[1]Baseline Supply Map'!I155</f>
        <v>IAS Ltd (Calder Drive 9)</v>
      </c>
      <c r="J155" s="5">
        <f>IF(ISNUMBER('[1]Updated Supply Map'!N155),'[1]Baseline Supply Map'!Q155,"")</f>
      </c>
      <c r="K155" s="5">
        <f>IF(ISNUMBER('[1]Updated Supply Map'!N155),'[1]Updated Supply Map'!N155,"")</f>
      </c>
      <c r="L155" s="5">
        <f>IF(ISNUMBER('[1]Updated Supply Map'!N155),J155-K155,"")</f>
      </c>
      <c r="M155" s="6">
        <f>IF(ISNUMBER('[1]Updated Supply Map'!N155),L155/J155,"")</f>
      </c>
      <c r="N155">
        <f>IF(ISNUMBER('[1]Updated Supply Map'!K155),(12-(DATEDIF("1/4/5",'[1]Updated Supply Map'!K155,"m"))),"")</f>
      </c>
      <c r="P155" s="6">
        <f>IF(ISNUMBER('[1]Updated Supply Map'!N155),O155/J155,"")</f>
      </c>
      <c r="R155" s="5">
        <f t="shared" si="3"/>
      </c>
    </row>
    <row r="156" spans="1:18" ht="12.75" hidden="1">
      <c r="A156" t="str">
        <f>'[1]Baseline Supply Map'!A156</f>
        <v>B</v>
      </c>
      <c r="B156" s="18">
        <f>'[1]Baseline Supply Map'!B156</f>
        <v>38687</v>
      </c>
      <c r="C156" s="28">
        <f>IF(ISNUMBER('[1]Updated Supply Map'!K156),'[1]Updated Supply Map'!K156,"")</f>
      </c>
      <c r="D156" s="18">
        <f>'[1]Baseline Supply Map'!D156</f>
        <v>38261</v>
      </c>
      <c r="E156" t="str">
        <f>'[1]Baseline Supply Map'!R156</f>
        <v>People with Learning Disabilities</v>
      </c>
      <c r="F156">
        <f>'[1]Baseline Supply Map'!F156</f>
        <v>462</v>
      </c>
      <c r="G156" t="str">
        <f>'[1]Baseline Supply Map'!G156</f>
        <v>IAS Ltd</v>
      </c>
      <c r="H156" t="str">
        <f>'[1]Baseline Supply Map'!H156</f>
        <v>Private Company</v>
      </c>
      <c r="I156" t="str">
        <f>'[1]Baseline Supply Map'!I156</f>
        <v>IAS Ltd (Canal Bank)</v>
      </c>
      <c r="J156" s="5">
        <f>IF(ISNUMBER('[1]Updated Supply Map'!N156),'[1]Baseline Supply Map'!Q156,"")</f>
      </c>
      <c r="K156" s="5">
        <f>IF(ISNUMBER('[1]Updated Supply Map'!N156),'[1]Updated Supply Map'!N156,"")</f>
      </c>
      <c r="L156" s="5">
        <f>IF(ISNUMBER('[1]Updated Supply Map'!N156),J156-K156,"")</f>
      </c>
      <c r="M156" s="6">
        <f>IF(ISNUMBER('[1]Updated Supply Map'!N156),L156/J156,"")</f>
      </c>
      <c r="N156">
        <f>IF(ISNUMBER('[1]Updated Supply Map'!K156),(12-(DATEDIF("1/4/5",'[1]Updated Supply Map'!K156,"m"))),"")</f>
      </c>
      <c r="P156" s="6">
        <f>IF(ISNUMBER('[1]Updated Supply Map'!N156),O156/J156,"")</f>
      </c>
      <c r="R156" s="5">
        <f t="shared" si="3"/>
      </c>
    </row>
    <row r="157" spans="1:18" ht="12.75" hidden="1">
      <c r="A157" t="str">
        <f>'[1]Baseline Supply Map'!A157</f>
        <v>B</v>
      </c>
      <c r="B157" s="18">
        <f>'[1]Baseline Supply Map'!B157</f>
        <v>38687</v>
      </c>
      <c r="C157" s="28">
        <f>IF(ISNUMBER('[1]Updated Supply Map'!K157),'[1]Updated Supply Map'!K157,"")</f>
      </c>
      <c r="D157" s="18">
        <f>'[1]Baseline Supply Map'!D157</f>
        <v>38261</v>
      </c>
      <c r="E157" t="str">
        <f>'[1]Baseline Supply Map'!R157</f>
        <v>People with Learning Disabilities</v>
      </c>
      <c r="F157">
        <f>'[1]Baseline Supply Map'!F157</f>
        <v>454</v>
      </c>
      <c r="G157" t="str">
        <f>'[1]Baseline Supply Map'!G157</f>
        <v>IAS Ltd</v>
      </c>
      <c r="H157" t="str">
        <f>'[1]Baseline Supply Map'!H157</f>
        <v>Private Company</v>
      </c>
      <c r="I157" t="str">
        <f>'[1]Baseline Supply Map'!I157</f>
        <v>IAS Ltd (Carlton Road)</v>
      </c>
      <c r="J157" s="5">
        <f>IF(ISNUMBER('[1]Updated Supply Map'!N157),'[1]Baseline Supply Map'!Q157,"")</f>
      </c>
      <c r="K157" s="5">
        <f>IF(ISNUMBER('[1]Updated Supply Map'!N157),'[1]Updated Supply Map'!N157,"")</f>
      </c>
      <c r="L157" s="5">
        <f>IF(ISNUMBER('[1]Updated Supply Map'!N157),J157-K157,"")</f>
      </c>
      <c r="M157" s="6">
        <f>IF(ISNUMBER('[1]Updated Supply Map'!N157),L157/J157,"")</f>
      </c>
      <c r="N157">
        <f>IF(ISNUMBER('[1]Updated Supply Map'!K157),(12-(DATEDIF("1/4/5",'[1]Updated Supply Map'!K157,"m"))),"")</f>
      </c>
      <c r="P157" s="6">
        <f>IF(ISNUMBER('[1]Updated Supply Map'!N157),O157/J157,"")</f>
      </c>
      <c r="R157" s="5">
        <f t="shared" si="3"/>
      </c>
    </row>
    <row r="158" spans="1:18" ht="12.75" hidden="1">
      <c r="A158" t="str">
        <f>'[1]Baseline Supply Map'!A158</f>
        <v>B</v>
      </c>
      <c r="B158" s="18">
        <f>'[1]Baseline Supply Map'!B158</f>
        <v>38687</v>
      </c>
      <c r="C158" s="28">
        <f>IF(ISNUMBER('[1]Updated Supply Map'!K158),'[1]Updated Supply Map'!K158,"")</f>
      </c>
      <c r="D158" s="18">
        <f>'[1]Baseline Supply Map'!D158</f>
        <v>38261</v>
      </c>
      <c r="E158" t="str">
        <f>'[1]Baseline Supply Map'!R158</f>
        <v>People with Learning Disabilities</v>
      </c>
      <c r="F158">
        <f>'[1]Baseline Supply Map'!F158</f>
        <v>455</v>
      </c>
      <c r="G158" t="str">
        <f>'[1]Baseline Supply Map'!G158</f>
        <v>IAS Ltd</v>
      </c>
      <c r="H158" t="str">
        <f>'[1]Baseline Supply Map'!H158</f>
        <v>Private Company</v>
      </c>
      <c r="I158" t="str">
        <f>'[1]Baseline Supply Map'!I158</f>
        <v>IAS Ltd (Carr Street) </v>
      </c>
      <c r="J158" s="5">
        <f>IF(ISNUMBER('[1]Updated Supply Map'!N158),'[1]Baseline Supply Map'!Q158,"")</f>
      </c>
      <c r="K158" s="5">
        <f>IF(ISNUMBER('[1]Updated Supply Map'!N158),'[1]Updated Supply Map'!N158,"")</f>
      </c>
      <c r="L158" s="5">
        <f>IF(ISNUMBER('[1]Updated Supply Map'!N158),J158-K158,"")</f>
      </c>
      <c r="M158" s="6">
        <f>IF(ISNUMBER('[1]Updated Supply Map'!N158),L158/J158,"")</f>
      </c>
      <c r="N158">
        <f>IF(ISNUMBER('[1]Updated Supply Map'!K158),(12-(DATEDIF("1/4/5",'[1]Updated Supply Map'!K158,"m"))),"")</f>
      </c>
      <c r="P158" s="6">
        <f>IF(ISNUMBER('[1]Updated Supply Map'!N158),O158/J158,"")</f>
      </c>
      <c r="R158" s="5">
        <f t="shared" si="3"/>
      </c>
    </row>
    <row r="159" spans="1:18" ht="12.75" hidden="1">
      <c r="A159" t="str">
        <f>'[1]Baseline Supply Map'!A159</f>
        <v>B</v>
      </c>
      <c r="B159" s="18">
        <f>'[1]Baseline Supply Map'!B159</f>
        <v>38687</v>
      </c>
      <c r="C159" s="28">
        <f>IF(ISNUMBER('[1]Updated Supply Map'!K159),'[1]Updated Supply Map'!K159,"")</f>
      </c>
      <c r="D159" s="18">
        <f>'[1]Baseline Supply Map'!D159</f>
        <v>38261</v>
      </c>
      <c r="E159" t="str">
        <f>'[1]Baseline Supply Map'!R159</f>
        <v>People with Learning Disabilities</v>
      </c>
      <c r="F159">
        <f>'[1]Baseline Supply Map'!F159</f>
        <v>463</v>
      </c>
      <c r="G159" t="str">
        <f>'[1]Baseline Supply Map'!G159</f>
        <v>IAS Ltd</v>
      </c>
      <c r="H159" t="str">
        <f>'[1]Baseline Supply Map'!H159</f>
        <v>Private Company</v>
      </c>
      <c r="I159" t="str">
        <f>'[1]Baseline Supply Map'!I159</f>
        <v>IAS Ltd (Claughton Avenue)</v>
      </c>
      <c r="J159" s="5">
        <f>IF(ISNUMBER('[1]Updated Supply Map'!N159),'[1]Baseline Supply Map'!Q159,"")</f>
      </c>
      <c r="K159" s="5">
        <f>IF(ISNUMBER('[1]Updated Supply Map'!N159),'[1]Updated Supply Map'!N159,"")</f>
      </c>
      <c r="L159" s="5">
        <f>IF(ISNUMBER('[1]Updated Supply Map'!N159),J159-K159,"")</f>
      </c>
      <c r="M159" s="6">
        <f>IF(ISNUMBER('[1]Updated Supply Map'!N159),L159/J159,"")</f>
      </c>
      <c r="N159">
        <f>IF(ISNUMBER('[1]Updated Supply Map'!K159),(12-(DATEDIF("1/4/5",'[1]Updated Supply Map'!K159,"m"))),"")</f>
      </c>
      <c r="P159" s="6">
        <f>IF(ISNUMBER('[1]Updated Supply Map'!N159),O159/J159,"")</f>
      </c>
      <c r="R159" s="5">
        <f t="shared" si="3"/>
      </c>
    </row>
    <row r="160" spans="1:18" ht="12.75" hidden="1">
      <c r="A160" t="str">
        <f>'[1]Baseline Supply Map'!A160</f>
        <v>B</v>
      </c>
      <c r="B160" s="18">
        <f>'[1]Baseline Supply Map'!B160</f>
        <v>38687</v>
      </c>
      <c r="C160" s="28">
        <f>IF(ISNUMBER('[1]Updated Supply Map'!K160),'[1]Updated Supply Map'!K160,"")</f>
      </c>
      <c r="D160" s="18">
        <f>'[1]Baseline Supply Map'!D160</f>
        <v>38261</v>
      </c>
      <c r="E160" t="str">
        <f>'[1]Baseline Supply Map'!R160</f>
        <v>People with Learning Disabilities</v>
      </c>
      <c r="F160">
        <f>'[1]Baseline Supply Map'!F160</f>
        <v>456</v>
      </c>
      <c r="G160" t="str">
        <f>'[1]Baseline Supply Map'!G160</f>
        <v>IAS Ltd</v>
      </c>
      <c r="H160" t="str">
        <f>'[1]Baseline Supply Map'!H160</f>
        <v>Private Company</v>
      </c>
      <c r="I160" t="str">
        <f>'[1]Baseline Supply Map'!I160</f>
        <v>IAS Ltd (Crandon Court) </v>
      </c>
      <c r="J160" s="5">
        <f>IF(ISNUMBER('[1]Updated Supply Map'!N160),'[1]Baseline Supply Map'!Q160,"")</f>
      </c>
      <c r="K160" s="5">
        <f>IF(ISNUMBER('[1]Updated Supply Map'!N160),'[1]Updated Supply Map'!N160,"")</f>
      </c>
      <c r="L160" s="5">
        <f>IF(ISNUMBER('[1]Updated Supply Map'!N160),J160-K160,"")</f>
      </c>
      <c r="M160" s="6">
        <f>IF(ISNUMBER('[1]Updated Supply Map'!N160),L160/J160,"")</f>
      </c>
      <c r="N160">
        <f>IF(ISNUMBER('[1]Updated Supply Map'!K160),(12-(DATEDIF("1/4/5",'[1]Updated Supply Map'!K160,"m"))),"")</f>
      </c>
      <c r="P160" s="6">
        <f>IF(ISNUMBER('[1]Updated Supply Map'!N160),O160/J160,"")</f>
      </c>
      <c r="R160" s="5">
        <f t="shared" si="3"/>
      </c>
    </row>
    <row r="161" spans="1:18" ht="12.75" hidden="1">
      <c r="A161" t="str">
        <f>'[1]Baseline Supply Map'!A161</f>
        <v>B</v>
      </c>
      <c r="B161" s="18">
        <f>'[1]Baseline Supply Map'!B161</f>
        <v>38687</v>
      </c>
      <c r="C161" s="28">
        <f>IF(ISNUMBER('[1]Updated Supply Map'!K161),'[1]Updated Supply Map'!K161,"")</f>
      </c>
      <c r="D161" s="18">
        <f>'[1]Baseline Supply Map'!D161</f>
        <v>38261</v>
      </c>
      <c r="E161" t="str">
        <f>'[1]Baseline Supply Map'!R161</f>
        <v>People with Learning Disabilities</v>
      </c>
      <c r="F161">
        <f>'[1]Baseline Supply Map'!F161</f>
        <v>464</v>
      </c>
      <c r="G161" t="str">
        <f>'[1]Baseline Supply Map'!G161</f>
        <v>IAS Ltd</v>
      </c>
      <c r="H161" t="str">
        <f>'[1]Baseline Supply Map'!H161</f>
        <v>Private Company</v>
      </c>
      <c r="I161" t="str">
        <f>'[1]Baseline Supply Map'!I161</f>
        <v>IAS Ltd (Crompton Street) </v>
      </c>
      <c r="J161" s="5">
        <f>IF(ISNUMBER('[1]Updated Supply Map'!N161),'[1]Baseline Supply Map'!Q161,"")</f>
      </c>
      <c r="K161" s="5">
        <f>IF(ISNUMBER('[1]Updated Supply Map'!N161),'[1]Updated Supply Map'!N161,"")</f>
      </c>
      <c r="L161" s="5">
        <f>IF(ISNUMBER('[1]Updated Supply Map'!N161),J161-K161,"")</f>
      </c>
      <c r="M161" s="6">
        <f>IF(ISNUMBER('[1]Updated Supply Map'!N161),L161/J161,"")</f>
      </c>
      <c r="N161">
        <f>IF(ISNUMBER('[1]Updated Supply Map'!K161),(12-(DATEDIF("1/4/5",'[1]Updated Supply Map'!K161,"m"))),"")</f>
      </c>
      <c r="P161" s="6">
        <f>IF(ISNUMBER('[1]Updated Supply Map'!N161),O161/J161,"")</f>
      </c>
      <c r="R161" s="5">
        <f t="shared" si="3"/>
      </c>
    </row>
    <row r="162" spans="1:18" ht="12.75" hidden="1">
      <c r="A162" t="str">
        <f>'[1]Baseline Supply Map'!A162</f>
        <v>B</v>
      </c>
      <c r="B162" s="18">
        <f>'[1]Baseline Supply Map'!B162</f>
        <v>38687</v>
      </c>
      <c r="C162" s="28">
        <f>IF(ISNUMBER('[1]Updated Supply Map'!K162),'[1]Updated Supply Map'!K162,"")</f>
      </c>
      <c r="D162" s="18">
        <f>'[1]Baseline Supply Map'!D162</f>
        <v>38261</v>
      </c>
      <c r="E162" t="str">
        <f>'[1]Baseline Supply Map'!R162</f>
        <v>People with Learning Disabilities</v>
      </c>
      <c r="F162">
        <f>'[1]Baseline Supply Map'!F162</f>
        <v>631</v>
      </c>
      <c r="G162" t="str">
        <f>'[1]Baseline Supply Map'!G162</f>
        <v>IAS Ltd</v>
      </c>
      <c r="H162" t="str">
        <f>'[1]Baseline Supply Map'!H162</f>
        <v>Private Company</v>
      </c>
      <c r="I162" t="str">
        <f>'[1]Baseline Supply Map'!I162</f>
        <v>IAS Ltd (Fir Street 213) </v>
      </c>
      <c r="J162" s="5">
        <f>IF(ISNUMBER('[1]Updated Supply Map'!N162),'[1]Baseline Supply Map'!Q162,"")</f>
      </c>
      <c r="K162" s="5">
        <f>IF(ISNUMBER('[1]Updated Supply Map'!N162),'[1]Updated Supply Map'!N162,"")</f>
      </c>
      <c r="L162" s="5">
        <f>IF(ISNUMBER('[1]Updated Supply Map'!N162),J162-K162,"")</f>
      </c>
      <c r="M162" s="6">
        <f>IF(ISNUMBER('[1]Updated Supply Map'!N162),L162/J162,"")</f>
      </c>
      <c r="N162">
        <f>IF(ISNUMBER('[1]Updated Supply Map'!K162),(12-(DATEDIF("1/4/5",'[1]Updated Supply Map'!K162,"m"))),"")</f>
      </c>
      <c r="P162" s="6">
        <f>IF(ISNUMBER('[1]Updated Supply Map'!N162),O162/J162,"")</f>
      </c>
      <c r="R162" s="5">
        <f t="shared" si="3"/>
      </c>
    </row>
    <row r="163" spans="1:18" ht="12.75" hidden="1">
      <c r="A163" t="str">
        <f>'[1]Baseline Supply Map'!A163</f>
        <v>B</v>
      </c>
      <c r="B163" s="18">
        <f>'[1]Baseline Supply Map'!B163</f>
        <v>38687</v>
      </c>
      <c r="C163" s="28">
        <f>IF(ISNUMBER('[1]Updated Supply Map'!K163),'[1]Updated Supply Map'!K163,"")</f>
      </c>
      <c r="D163" s="18">
        <f>'[1]Baseline Supply Map'!D163</f>
        <v>38261</v>
      </c>
      <c r="E163" t="str">
        <f>'[1]Baseline Supply Map'!R163</f>
        <v>People with Learning Disabilities</v>
      </c>
      <c r="F163">
        <f>'[1]Baseline Supply Map'!F163</f>
        <v>457</v>
      </c>
      <c r="G163" t="str">
        <f>'[1]Baseline Supply Map'!G163</f>
        <v>IAS Ltd</v>
      </c>
      <c r="H163" t="str">
        <f>'[1]Baseline Supply Map'!H163</f>
        <v>Private Company</v>
      </c>
      <c r="I163" t="str">
        <f>'[1]Baseline Supply Map'!I163</f>
        <v>IAS Ltd (Glen Avenue)</v>
      </c>
      <c r="J163" s="5">
        <f>IF(ISNUMBER('[1]Updated Supply Map'!N163),'[1]Baseline Supply Map'!Q163,"")</f>
      </c>
      <c r="K163" s="5">
        <f>IF(ISNUMBER('[1]Updated Supply Map'!N163),'[1]Updated Supply Map'!N163,"")</f>
      </c>
      <c r="L163" s="5">
        <f>IF(ISNUMBER('[1]Updated Supply Map'!N163),J163-K163,"")</f>
      </c>
      <c r="M163" s="6">
        <f>IF(ISNUMBER('[1]Updated Supply Map'!N163),L163/J163,"")</f>
      </c>
      <c r="N163">
        <f>IF(ISNUMBER('[1]Updated Supply Map'!K163),(12-(DATEDIF("1/4/5",'[1]Updated Supply Map'!K163,"m"))),"")</f>
      </c>
      <c r="P163" s="6">
        <f>IF(ISNUMBER('[1]Updated Supply Map'!N163),O163/J163,"")</f>
      </c>
      <c r="R163" s="5">
        <f t="shared" si="3"/>
      </c>
    </row>
    <row r="164" spans="1:18" ht="12.75" hidden="1">
      <c r="A164" t="str">
        <f>'[1]Baseline Supply Map'!A164</f>
        <v>B</v>
      </c>
      <c r="B164" s="18">
        <f>'[1]Baseline Supply Map'!B164</f>
        <v>38687</v>
      </c>
      <c r="C164" s="28">
        <f>IF(ISNUMBER('[1]Updated Supply Map'!K164),'[1]Updated Supply Map'!K164,"")</f>
      </c>
      <c r="D164" s="18">
        <f>'[1]Baseline Supply Map'!D164</f>
        <v>38261</v>
      </c>
      <c r="E164" t="str">
        <f>'[1]Baseline Supply Map'!R164</f>
        <v>People with Learning Disabilities</v>
      </c>
      <c r="F164">
        <f>'[1]Baseline Supply Map'!F164</f>
        <v>465</v>
      </c>
      <c r="G164" t="str">
        <f>'[1]Baseline Supply Map'!G164</f>
        <v>IAS Ltd</v>
      </c>
      <c r="H164" t="str">
        <f>'[1]Baseline Supply Map'!H164</f>
        <v>Private Company</v>
      </c>
      <c r="I164" t="str">
        <f>'[1]Baseline Supply Map'!I164</f>
        <v>IAS Ltd (Greenoaks Drive)</v>
      </c>
      <c r="J164" s="5">
        <f>IF(ISNUMBER('[1]Updated Supply Map'!N164),'[1]Baseline Supply Map'!Q164,"")</f>
      </c>
      <c r="K164" s="5">
        <f>IF(ISNUMBER('[1]Updated Supply Map'!N164),'[1]Updated Supply Map'!N164,"")</f>
      </c>
      <c r="L164" s="5">
        <f>IF(ISNUMBER('[1]Updated Supply Map'!N164),J164-K164,"")</f>
      </c>
      <c r="M164" s="6">
        <f>IF(ISNUMBER('[1]Updated Supply Map'!N164),L164/J164,"")</f>
      </c>
      <c r="N164">
        <f>IF(ISNUMBER('[1]Updated Supply Map'!K164),(12-(DATEDIF("1/4/5",'[1]Updated Supply Map'!K164,"m"))),"")</f>
      </c>
      <c r="P164" s="6">
        <f>IF(ISNUMBER('[1]Updated Supply Map'!N164),O164/J164,"")</f>
      </c>
      <c r="R164" s="5">
        <f t="shared" si="3"/>
      </c>
    </row>
    <row r="165" spans="1:18" ht="12.75" hidden="1">
      <c r="A165" t="str">
        <f>'[1]Baseline Supply Map'!A165</f>
        <v>B</v>
      </c>
      <c r="B165" s="18">
        <f>'[1]Baseline Supply Map'!B165</f>
        <v>38687</v>
      </c>
      <c r="C165" s="28">
        <f>IF(ISNUMBER('[1]Updated Supply Map'!K165),'[1]Updated Supply Map'!K165,"")</f>
      </c>
      <c r="D165" s="18">
        <f>'[1]Baseline Supply Map'!D165</f>
        <v>38261</v>
      </c>
      <c r="E165" t="str">
        <f>'[1]Baseline Supply Map'!R165</f>
        <v>People with Learning Disabilities</v>
      </c>
      <c r="F165">
        <f>'[1]Baseline Supply Map'!F165</f>
        <v>466</v>
      </c>
      <c r="G165" t="str">
        <f>'[1]Baseline Supply Map'!G165</f>
        <v>IAS Ltd</v>
      </c>
      <c r="H165" t="str">
        <f>'[1]Baseline Supply Map'!H165</f>
        <v>Private Company</v>
      </c>
      <c r="I165" t="str">
        <f>'[1]Baseline Supply Map'!I165</f>
        <v>IAS Ltd (Highfield Drive)</v>
      </c>
      <c r="J165" s="5">
        <f>IF(ISNUMBER('[1]Updated Supply Map'!N165),'[1]Baseline Supply Map'!Q165,"")</f>
      </c>
      <c r="K165" s="5">
        <f>IF(ISNUMBER('[1]Updated Supply Map'!N165),'[1]Updated Supply Map'!N165,"")</f>
      </c>
      <c r="L165" s="5">
        <f>IF(ISNUMBER('[1]Updated Supply Map'!N165),J165-K165,"")</f>
      </c>
      <c r="M165" s="6">
        <f>IF(ISNUMBER('[1]Updated Supply Map'!N165),L165/J165,"")</f>
      </c>
      <c r="N165">
        <f>IF(ISNUMBER('[1]Updated Supply Map'!K165),(12-(DATEDIF("1/4/5",'[1]Updated Supply Map'!K165,"m"))),"")</f>
      </c>
      <c r="P165" s="6">
        <f>IF(ISNUMBER('[1]Updated Supply Map'!N165),O165/J165,"")</f>
      </c>
      <c r="R165" s="5">
        <f t="shared" si="3"/>
      </c>
    </row>
    <row r="166" spans="1:18" ht="12.75" hidden="1">
      <c r="A166" t="str">
        <f>'[1]Baseline Supply Map'!A166</f>
        <v>B</v>
      </c>
      <c r="B166" s="18">
        <f>'[1]Baseline Supply Map'!B166</f>
        <v>38687</v>
      </c>
      <c r="C166" s="28">
        <f>IF(ISNUMBER('[1]Updated Supply Map'!K166),'[1]Updated Supply Map'!K166,"")</f>
      </c>
      <c r="D166" s="18">
        <f>'[1]Baseline Supply Map'!D166</f>
        <v>38261</v>
      </c>
      <c r="E166" t="str">
        <f>'[1]Baseline Supply Map'!R166</f>
        <v>People with Learning Disabilities</v>
      </c>
      <c r="F166">
        <f>'[1]Baseline Supply Map'!F166</f>
        <v>662</v>
      </c>
      <c r="G166" t="str">
        <f>'[1]Baseline Supply Map'!G166</f>
        <v>IAS Ltd</v>
      </c>
      <c r="H166" t="str">
        <f>'[1]Baseline Supply Map'!H166</f>
        <v>Private Company</v>
      </c>
      <c r="I166" t="str">
        <f>'[1]Baseline Supply Map'!I166</f>
        <v>IAS Ltd (639b Liverpool Road) (458)</v>
      </c>
      <c r="J166" s="5">
        <f>IF(ISNUMBER('[1]Updated Supply Map'!N166),'[1]Baseline Supply Map'!Q166,"")</f>
      </c>
      <c r="K166" s="5">
        <f>IF(ISNUMBER('[1]Updated Supply Map'!N166),'[1]Updated Supply Map'!N166,"")</f>
      </c>
      <c r="L166" s="5">
        <f>IF(ISNUMBER('[1]Updated Supply Map'!N166),J166-K166,"")</f>
      </c>
      <c r="M166" s="6">
        <f>IF(ISNUMBER('[1]Updated Supply Map'!N166),L166/J166,"")</f>
      </c>
      <c r="N166">
        <f>IF(ISNUMBER('[1]Updated Supply Map'!K166),(12-(DATEDIF("1/4/5",'[1]Updated Supply Map'!K166,"m"))),"")</f>
      </c>
      <c r="P166" s="6">
        <f>IF(ISNUMBER('[1]Updated Supply Map'!N166),O166/J166,"")</f>
      </c>
      <c r="R166" s="5">
        <f t="shared" si="3"/>
      </c>
    </row>
    <row r="167" spans="1:18" ht="12.75" hidden="1">
      <c r="A167" t="str">
        <f>'[1]Baseline Supply Map'!A167</f>
        <v>B</v>
      </c>
      <c r="B167" s="18">
        <f>'[1]Baseline Supply Map'!B167</f>
        <v>38687</v>
      </c>
      <c r="C167" s="28">
        <f>IF(ISNUMBER('[1]Updated Supply Map'!K167),'[1]Updated Supply Map'!K167,"")</f>
      </c>
      <c r="D167" s="18">
        <f>'[1]Baseline Supply Map'!D167</f>
        <v>38261</v>
      </c>
      <c r="E167" t="str">
        <f>'[1]Baseline Supply Map'!R167</f>
        <v>People with Learning Disabilities</v>
      </c>
      <c r="F167">
        <f>'[1]Baseline Supply Map'!F167</f>
        <v>467</v>
      </c>
      <c r="G167" t="str">
        <f>'[1]Baseline Supply Map'!G167</f>
        <v>IAS Ltd</v>
      </c>
      <c r="H167" t="str">
        <f>'[1]Baseline Supply Map'!H167</f>
        <v>Private Company</v>
      </c>
      <c r="I167" t="str">
        <f>'[1]Baseline Supply Map'!I167</f>
        <v>IAS Ltd (Old Clough Lane)</v>
      </c>
      <c r="J167" s="5">
        <f>IF(ISNUMBER('[1]Updated Supply Map'!N167),'[1]Baseline Supply Map'!Q167,"")</f>
      </c>
      <c r="K167" s="5">
        <f>IF(ISNUMBER('[1]Updated Supply Map'!N167),'[1]Updated Supply Map'!N167,"")</f>
      </c>
      <c r="L167" s="5">
        <f>IF(ISNUMBER('[1]Updated Supply Map'!N167),J167-K167,"")</f>
      </c>
      <c r="M167" s="6">
        <f>IF(ISNUMBER('[1]Updated Supply Map'!N167),L167/J167,"")</f>
      </c>
      <c r="N167">
        <f>IF(ISNUMBER('[1]Updated Supply Map'!K167),(12-(DATEDIF("1/4/5",'[1]Updated Supply Map'!K167,"m"))),"")</f>
      </c>
      <c r="P167" s="6">
        <f>IF(ISNUMBER('[1]Updated Supply Map'!N167),O167/J167,"")</f>
      </c>
      <c r="R167" s="5">
        <f t="shared" si="3"/>
      </c>
    </row>
    <row r="168" spans="1:18" ht="12.75" hidden="1">
      <c r="A168" t="str">
        <f>'[1]Baseline Supply Map'!A168</f>
        <v>B</v>
      </c>
      <c r="B168" s="18">
        <f>'[1]Baseline Supply Map'!B168</f>
        <v>38687</v>
      </c>
      <c r="C168" s="28">
        <f>IF(ISNUMBER('[1]Updated Supply Map'!K168),'[1]Updated Supply Map'!K168,"")</f>
      </c>
      <c r="D168" s="18">
        <f>'[1]Baseline Supply Map'!D168</f>
        <v>38261</v>
      </c>
      <c r="E168" t="str">
        <f>'[1]Baseline Supply Map'!R168</f>
        <v>People with Learning Disabilities</v>
      </c>
      <c r="F168">
        <f>'[1]Baseline Supply Map'!F168</f>
        <v>645</v>
      </c>
      <c r="G168" t="str">
        <f>'[1]Baseline Supply Map'!G168</f>
        <v>IAS Ltd</v>
      </c>
      <c r="H168" t="str">
        <f>'[1]Baseline Supply Map'!H168</f>
        <v>Private Company</v>
      </c>
      <c r="I168" t="str">
        <f>'[1]Baseline Supply Map'!I168</f>
        <v>IAS Ltd (Overdale 12) </v>
      </c>
      <c r="J168" s="5">
        <f>IF(ISNUMBER('[1]Updated Supply Map'!N168),'[1]Baseline Supply Map'!Q168,"")</f>
      </c>
      <c r="K168" s="5">
        <f>IF(ISNUMBER('[1]Updated Supply Map'!N168),'[1]Updated Supply Map'!N168,"")</f>
      </c>
      <c r="L168" s="5">
        <f>IF(ISNUMBER('[1]Updated Supply Map'!N168),J168-K168,"")</f>
      </c>
      <c r="M168" s="6">
        <f>IF(ISNUMBER('[1]Updated Supply Map'!N168),L168/J168,"")</f>
      </c>
      <c r="N168">
        <f>IF(ISNUMBER('[1]Updated Supply Map'!K168),(12-(DATEDIF("1/4/5",'[1]Updated Supply Map'!K168,"m"))),"")</f>
      </c>
      <c r="P168" s="6">
        <f>IF(ISNUMBER('[1]Updated Supply Map'!N168),O168/J168,"")</f>
      </c>
      <c r="R168" s="5">
        <f t="shared" si="3"/>
      </c>
    </row>
    <row r="169" spans="1:18" ht="12.75" hidden="1">
      <c r="A169" t="str">
        <f>'[1]Baseline Supply Map'!A169</f>
        <v>B</v>
      </c>
      <c r="B169" s="18">
        <f>'[1]Baseline Supply Map'!B169</f>
        <v>38687</v>
      </c>
      <c r="C169" s="28">
        <f>IF(ISNUMBER('[1]Updated Supply Map'!K169),'[1]Updated Supply Map'!K169,"")</f>
      </c>
      <c r="D169" s="18">
        <f>'[1]Baseline Supply Map'!D169</f>
        <v>38261</v>
      </c>
      <c r="E169" t="str">
        <f>'[1]Baseline Supply Map'!R169</f>
        <v>People with Learning Disabilities</v>
      </c>
      <c r="F169">
        <f>'[1]Baseline Supply Map'!F169</f>
        <v>459</v>
      </c>
      <c r="G169" t="str">
        <f>'[1]Baseline Supply Map'!G169</f>
        <v>IAS Ltd</v>
      </c>
      <c r="H169" t="str">
        <f>'[1]Baseline Supply Map'!H169</f>
        <v>Private Company</v>
      </c>
      <c r="I169" t="str">
        <f>'[1]Baseline Supply Map'!I169</f>
        <v>IAS Ltd (Pendlebury Road)</v>
      </c>
      <c r="J169" s="5">
        <f>IF(ISNUMBER('[1]Updated Supply Map'!N169),'[1]Baseline Supply Map'!Q169,"")</f>
      </c>
      <c r="K169" s="5">
        <f>IF(ISNUMBER('[1]Updated Supply Map'!N169),'[1]Updated Supply Map'!N169,"")</f>
      </c>
      <c r="L169" s="5">
        <f>IF(ISNUMBER('[1]Updated Supply Map'!N169),J169-K169,"")</f>
      </c>
      <c r="M169" s="6">
        <f>IF(ISNUMBER('[1]Updated Supply Map'!N169),L169/J169,"")</f>
      </c>
      <c r="N169">
        <f>IF(ISNUMBER('[1]Updated Supply Map'!K169),(12-(DATEDIF("1/4/5",'[1]Updated Supply Map'!K169,"m"))),"")</f>
      </c>
      <c r="P169" s="6">
        <f>IF(ISNUMBER('[1]Updated Supply Map'!N169),O169/J169,"")</f>
      </c>
      <c r="R169" s="5">
        <f t="shared" si="3"/>
      </c>
    </row>
    <row r="170" spans="1:18" ht="12.75" hidden="1">
      <c r="A170" t="str">
        <f>'[1]Baseline Supply Map'!A170</f>
        <v>B</v>
      </c>
      <c r="B170" s="18">
        <f>'[1]Baseline Supply Map'!B170</f>
        <v>38687</v>
      </c>
      <c r="C170" s="28">
        <f>IF(ISNUMBER('[1]Updated Supply Map'!K170),'[1]Updated Supply Map'!K170,"")</f>
      </c>
      <c r="D170" s="18">
        <f>'[1]Baseline Supply Map'!D170</f>
        <v>38261</v>
      </c>
      <c r="E170" t="str">
        <f>'[1]Baseline Supply Map'!R170</f>
        <v>People with Learning Disabilities</v>
      </c>
      <c r="F170">
        <f>'[1]Baseline Supply Map'!F170</f>
        <v>469</v>
      </c>
      <c r="G170" t="str">
        <f>'[1]Baseline Supply Map'!G170</f>
        <v>IAS Ltd</v>
      </c>
      <c r="H170" t="str">
        <f>'[1]Baseline Supply Map'!H170</f>
        <v>Private Company</v>
      </c>
      <c r="I170" t="str">
        <f>'[1]Baseline Supply Map'!I170</f>
        <v>IAS Ltd (Queensway)</v>
      </c>
      <c r="J170" s="5">
        <f>IF(ISNUMBER('[1]Updated Supply Map'!N170),'[1]Baseline Supply Map'!Q170,"")</f>
      </c>
      <c r="K170" s="5">
        <f>IF(ISNUMBER('[1]Updated Supply Map'!N170),'[1]Updated Supply Map'!N170,"")</f>
      </c>
      <c r="L170" s="5">
        <f>IF(ISNUMBER('[1]Updated Supply Map'!N170),J170-K170,"")</f>
      </c>
      <c r="M170" s="6">
        <f>IF(ISNUMBER('[1]Updated Supply Map'!N170),L170/J170,"")</f>
      </c>
      <c r="N170">
        <f>IF(ISNUMBER('[1]Updated Supply Map'!K170),(12-(DATEDIF("1/4/5",'[1]Updated Supply Map'!K170,"m"))),"")</f>
      </c>
      <c r="P170" s="6">
        <f>IF(ISNUMBER('[1]Updated Supply Map'!N170),O170/J170,"")</f>
      </c>
      <c r="R170" s="5">
        <f t="shared" si="3"/>
      </c>
    </row>
    <row r="171" spans="1:18" ht="12.75" hidden="1">
      <c r="A171" t="str">
        <f>'[1]Baseline Supply Map'!A171</f>
        <v>B</v>
      </c>
      <c r="B171" s="18">
        <f>'[1]Baseline Supply Map'!B171</f>
        <v>38687</v>
      </c>
      <c r="C171" s="28">
        <f>IF(ISNUMBER('[1]Updated Supply Map'!K171),'[1]Updated Supply Map'!K171,"")</f>
      </c>
      <c r="D171" s="18">
        <f>'[1]Baseline Supply Map'!D171</f>
        <v>38261</v>
      </c>
      <c r="E171" t="str">
        <f>'[1]Baseline Supply Map'!R171</f>
        <v>People with Learning Disabilities</v>
      </c>
      <c r="F171">
        <f>'[1]Baseline Supply Map'!F171</f>
        <v>460</v>
      </c>
      <c r="G171" t="str">
        <f>'[1]Baseline Supply Map'!G171</f>
        <v>IAS Ltd</v>
      </c>
      <c r="H171" t="str">
        <f>'[1]Baseline Supply Map'!H171</f>
        <v>Private Company</v>
      </c>
      <c r="I171" t="str">
        <f>'[1]Baseline Supply Map'!I171</f>
        <v>IAS Ltd (Rydal House 1)</v>
      </c>
      <c r="J171" s="5">
        <f>IF(ISNUMBER('[1]Updated Supply Map'!N171),'[1]Baseline Supply Map'!Q171,"")</f>
      </c>
      <c r="K171" s="5">
        <f>IF(ISNUMBER('[1]Updated Supply Map'!N171),'[1]Updated Supply Map'!N171,"")</f>
      </c>
      <c r="L171" s="5">
        <f>IF(ISNUMBER('[1]Updated Supply Map'!N171),J171-K171,"")</f>
      </c>
      <c r="M171" s="6">
        <f>IF(ISNUMBER('[1]Updated Supply Map'!N171),L171/J171,"")</f>
      </c>
      <c r="N171">
        <f>IF(ISNUMBER('[1]Updated Supply Map'!K171),(12-(DATEDIF("1/4/5",'[1]Updated Supply Map'!K171,"m"))),"")</f>
      </c>
      <c r="P171" s="6">
        <f>IF(ISNUMBER('[1]Updated Supply Map'!N171),O171/J171,"")</f>
      </c>
      <c r="R171" s="5">
        <f t="shared" si="3"/>
      </c>
    </row>
    <row r="172" spans="1:18" ht="12.75" hidden="1">
      <c r="A172" t="str">
        <f>'[1]Baseline Supply Map'!A172</f>
        <v>B</v>
      </c>
      <c r="B172" s="18">
        <f>'[1]Baseline Supply Map'!B172</f>
        <v>38687</v>
      </c>
      <c r="C172" s="28">
        <f>IF(ISNUMBER('[1]Updated Supply Map'!K172),'[1]Updated Supply Map'!K172,"")</f>
      </c>
      <c r="D172" s="18">
        <f>'[1]Baseline Supply Map'!D172</f>
        <v>38261</v>
      </c>
      <c r="E172" t="str">
        <f>'[1]Baseline Supply Map'!R172</f>
        <v>People with Learning Disabilities</v>
      </c>
      <c r="F172">
        <f>'[1]Baseline Supply Map'!F172</f>
        <v>643</v>
      </c>
      <c r="G172" t="str">
        <f>'[1]Baseline Supply Map'!G172</f>
        <v>IAS Ltd</v>
      </c>
      <c r="H172" t="str">
        <f>'[1]Baseline Supply Map'!H172</f>
        <v>Private Company</v>
      </c>
      <c r="I172" t="str">
        <f>'[1]Baseline Supply Map'!I172</f>
        <v>IAS Ltd (Rydal House 8)</v>
      </c>
      <c r="J172" s="5">
        <f>IF(ISNUMBER('[1]Updated Supply Map'!N172),'[1]Baseline Supply Map'!Q172,"")</f>
      </c>
      <c r="K172" s="5">
        <f>IF(ISNUMBER('[1]Updated Supply Map'!N172),'[1]Updated Supply Map'!N172,"")</f>
      </c>
      <c r="L172" s="5">
        <f>IF(ISNUMBER('[1]Updated Supply Map'!N172),J172-K172,"")</f>
      </c>
      <c r="M172" s="6">
        <f>IF(ISNUMBER('[1]Updated Supply Map'!N172),L172/J172,"")</f>
      </c>
      <c r="N172">
        <f>IF(ISNUMBER('[1]Updated Supply Map'!K172),(12-(DATEDIF("1/4/5",'[1]Updated Supply Map'!K172,"m"))),"")</f>
      </c>
      <c r="P172" s="6">
        <f>IF(ISNUMBER('[1]Updated Supply Map'!N172),O172/J172,"")</f>
      </c>
      <c r="R172" s="5">
        <f t="shared" si="3"/>
      </c>
    </row>
    <row r="173" spans="1:18" ht="12.75" hidden="1">
      <c r="A173" t="str">
        <f>'[1]Baseline Supply Map'!A173</f>
        <v>B</v>
      </c>
      <c r="B173" s="18">
        <f>'[1]Baseline Supply Map'!B173</f>
        <v>38687</v>
      </c>
      <c r="C173" s="28">
        <f>IF(ISNUMBER('[1]Updated Supply Map'!K173),'[1]Updated Supply Map'!K173,"")</f>
      </c>
      <c r="D173" s="18">
        <f>'[1]Baseline Supply Map'!D173</f>
        <v>38261</v>
      </c>
      <c r="E173" t="str">
        <f>'[1]Baseline Supply Map'!R173</f>
        <v>People with Learning Disabilities</v>
      </c>
      <c r="F173">
        <f>'[1]Baseline Supply Map'!F173</f>
        <v>470</v>
      </c>
      <c r="G173" t="str">
        <f>'[1]Baseline Supply Map'!G173</f>
        <v>IAS Ltd</v>
      </c>
      <c r="H173" t="str">
        <f>'[1]Baseline Supply Map'!H173</f>
        <v>Private Company</v>
      </c>
      <c r="I173" t="str">
        <f>'[1]Baseline Supply Map'!I173</f>
        <v>IAS Ltd (Sefton Road)</v>
      </c>
      <c r="J173" s="5">
        <f>IF(ISNUMBER('[1]Updated Supply Map'!N173),'[1]Baseline Supply Map'!Q173,"")</f>
      </c>
      <c r="K173" s="5">
        <f>IF(ISNUMBER('[1]Updated Supply Map'!N173),'[1]Updated Supply Map'!N173,"")</f>
      </c>
      <c r="L173" s="5">
        <f>IF(ISNUMBER('[1]Updated Supply Map'!N173),J173-K173,"")</f>
      </c>
      <c r="M173" s="6">
        <f>IF(ISNUMBER('[1]Updated Supply Map'!N173),L173/J173,"")</f>
      </c>
      <c r="N173">
        <f>IF(ISNUMBER('[1]Updated Supply Map'!K173),(12-(DATEDIF("1/4/5",'[1]Updated Supply Map'!K173,"m"))),"")</f>
      </c>
      <c r="P173" s="6">
        <f>IF(ISNUMBER('[1]Updated Supply Map'!N173),O173/J173,"")</f>
      </c>
      <c r="R173" s="5">
        <f t="shared" si="3"/>
      </c>
    </row>
    <row r="174" spans="1:18" ht="12.75" hidden="1">
      <c r="A174" t="str">
        <f>'[1]Baseline Supply Map'!A174</f>
        <v>B</v>
      </c>
      <c r="B174" s="18">
        <f>'[1]Baseline Supply Map'!B174</f>
        <v>38687</v>
      </c>
      <c r="C174" s="28">
        <f>IF(ISNUMBER('[1]Updated Supply Map'!K174),'[1]Updated Supply Map'!K174,"")</f>
      </c>
      <c r="D174" s="18">
        <f>'[1]Baseline Supply Map'!D174</f>
        <v>38261</v>
      </c>
      <c r="E174" t="str">
        <f>'[1]Baseline Supply Map'!R174</f>
        <v>People with Learning Disabilities</v>
      </c>
      <c r="F174">
        <f>'[1]Baseline Supply Map'!F174</f>
        <v>461</v>
      </c>
      <c r="G174" t="str">
        <f>'[1]Baseline Supply Map'!G174</f>
        <v>IAS Ltd</v>
      </c>
      <c r="H174" t="str">
        <f>'[1]Baseline Supply Map'!H174</f>
        <v>Private Company</v>
      </c>
      <c r="I174" t="str">
        <f>'[1]Baseline Supply Map'!I174</f>
        <v>IAS Ltd (St Clements Court) </v>
      </c>
      <c r="J174" s="5">
        <f>IF(ISNUMBER('[1]Updated Supply Map'!N174),'[1]Baseline Supply Map'!Q174,"")</f>
      </c>
      <c r="K174" s="5">
        <f>IF(ISNUMBER('[1]Updated Supply Map'!N174),'[1]Updated Supply Map'!N174,"")</f>
      </c>
      <c r="L174" s="5">
        <f>IF(ISNUMBER('[1]Updated Supply Map'!N174),J174-K174,"")</f>
      </c>
      <c r="M174" s="6">
        <f>IF(ISNUMBER('[1]Updated Supply Map'!N174),L174/J174,"")</f>
      </c>
      <c r="N174">
        <f>IF(ISNUMBER('[1]Updated Supply Map'!K174),(12-(DATEDIF("1/4/5",'[1]Updated Supply Map'!K174,"m"))),"")</f>
      </c>
      <c r="P174" s="6">
        <f>IF(ISNUMBER('[1]Updated Supply Map'!N174),O174/J174,"")</f>
      </c>
      <c r="R174" s="5">
        <f t="shared" si="3"/>
      </c>
    </row>
    <row r="175" spans="1:18" ht="12.75" hidden="1">
      <c r="A175" t="str">
        <f>'[1]Baseline Supply Map'!A175</f>
        <v>B</v>
      </c>
      <c r="B175" s="18">
        <f>'[1]Baseline Supply Map'!B175</f>
        <v>38687</v>
      </c>
      <c r="C175" s="28">
        <f>IF(ISNUMBER('[1]Updated Supply Map'!K175),'[1]Updated Supply Map'!K175,"")</f>
      </c>
      <c r="D175" s="18">
        <f>'[1]Baseline Supply Map'!D175</f>
        <v>38261</v>
      </c>
      <c r="E175" t="str">
        <f>'[1]Baseline Supply Map'!R175</f>
        <v>People with Learning Disabilities</v>
      </c>
      <c r="F175">
        <f>'[1]Baseline Supply Map'!F175</f>
        <v>471</v>
      </c>
      <c r="G175" t="str">
        <f>'[1]Baseline Supply Map'!G175</f>
        <v>IAS Ltd</v>
      </c>
      <c r="H175" t="str">
        <f>'[1]Baseline Supply Map'!H175</f>
        <v>Private Company</v>
      </c>
      <c r="I175" t="str">
        <f>'[1]Baseline Supply Map'!I175</f>
        <v>IAS Ltd (Temple Drive)</v>
      </c>
      <c r="J175" s="5">
        <f>IF(ISNUMBER('[1]Updated Supply Map'!N175),'[1]Baseline Supply Map'!Q175,"")</f>
      </c>
      <c r="K175" s="5">
        <f>IF(ISNUMBER('[1]Updated Supply Map'!N175),'[1]Updated Supply Map'!N175,"")</f>
      </c>
      <c r="L175" s="5">
        <f>IF(ISNUMBER('[1]Updated Supply Map'!N175),J175-K175,"")</f>
      </c>
      <c r="M175" s="6">
        <f>IF(ISNUMBER('[1]Updated Supply Map'!N175),L175/J175,"")</f>
      </c>
      <c r="N175">
        <f>IF(ISNUMBER('[1]Updated Supply Map'!K175),(12-(DATEDIF("1/4/5",'[1]Updated Supply Map'!K175,"m"))),"")</f>
      </c>
      <c r="P175" s="6">
        <f>IF(ISNUMBER('[1]Updated Supply Map'!N175),O175/J175,"")</f>
      </c>
      <c r="R175" s="5">
        <f t="shared" si="3"/>
      </c>
    </row>
    <row r="176" spans="1:18" ht="12.75" hidden="1">
      <c r="A176" t="str">
        <f>'[1]Baseline Supply Map'!A176</f>
        <v>B</v>
      </c>
      <c r="B176" s="18" t="e">
        <f>'[1]Baseline Supply Map'!B176</f>
        <v>#REF!</v>
      </c>
      <c r="C176" s="28">
        <f>IF(ISNUMBER('[1]Updated Supply Map'!K176),'[1]Updated Supply Map'!K176,"")</f>
      </c>
      <c r="D176" s="18" t="e">
        <f>'[1]Baseline Supply Map'!D176</f>
        <v>#REF!</v>
      </c>
      <c r="E176" t="e">
        <f>'[1]Baseline Supply Map'!R176</f>
        <v>#REF!</v>
      </c>
      <c r="F176" t="e">
        <f>'[1]Baseline Supply Map'!F176</f>
        <v>#REF!</v>
      </c>
      <c r="G176" t="str">
        <f>'[1]Baseline Supply Map'!G176</f>
        <v>IAS Ltd</v>
      </c>
      <c r="H176" t="e">
        <f>'[1]Baseline Supply Map'!H176</f>
        <v>#REF!</v>
      </c>
      <c r="I176" t="str">
        <f>'[1]Baseline Supply Map'!I176</f>
        <v>IAS Ltd Heywood Rd</v>
      </c>
      <c r="J176" s="5">
        <f>IF(ISNUMBER('[1]Updated Supply Map'!N176),'[1]Baseline Supply Map'!Q176,"")</f>
      </c>
      <c r="K176" s="5">
        <f>IF(ISNUMBER('[1]Updated Supply Map'!N176),'[1]Updated Supply Map'!N176,"")</f>
      </c>
      <c r="L176" s="5">
        <f>IF(ISNUMBER('[1]Updated Supply Map'!N176),J176-K176,"")</f>
      </c>
      <c r="M176" s="6">
        <f>IF(ISNUMBER('[1]Updated Supply Map'!N176),L176/J176,"")</f>
      </c>
      <c r="N176">
        <f>IF(ISNUMBER('[1]Updated Supply Map'!K176),(12-(DATEDIF("1/4/5",'[1]Updated Supply Map'!K176,"m"))),"")</f>
      </c>
      <c r="P176" s="6">
        <f>IF(ISNUMBER('[1]Updated Supply Map'!N176),O176/J176,"")</f>
      </c>
      <c r="R176" s="5">
        <f t="shared" si="3"/>
      </c>
    </row>
    <row r="177" spans="1:18" ht="12.75" hidden="1">
      <c r="A177" t="str">
        <f>'[1]Baseline Supply Map'!A177</f>
        <v>B</v>
      </c>
      <c r="B177" s="18" t="e">
        <f>'[1]Baseline Supply Map'!B177</f>
        <v>#REF!</v>
      </c>
      <c r="C177" s="28">
        <f>IF(ISNUMBER('[1]Updated Supply Map'!K177),'[1]Updated Supply Map'!K177,"")</f>
      </c>
      <c r="D177" s="18" t="e">
        <f>'[1]Baseline Supply Map'!D177</f>
        <v>#REF!</v>
      </c>
      <c r="E177" t="e">
        <f>'[1]Baseline Supply Map'!R177</f>
        <v>#REF!</v>
      </c>
      <c r="F177" t="e">
        <f>'[1]Baseline Supply Map'!F177</f>
        <v>#REF!</v>
      </c>
      <c r="G177" t="str">
        <f>'[1]Baseline Supply Map'!G177</f>
        <v>IAS Ltd</v>
      </c>
      <c r="H177" t="e">
        <f>'[1]Baseline Supply Map'!H177</f>
        <v>#REF!</v>
      </c>
      <c r="I177" t="str">
        <f>'[1]Baseline Supply Map'!I177</f>
        <v>IAS Ltd Tyne Court</v>
      </c>
      <c r="J177" s="5">
        <f>IF(ISNUMBER('[1]Updated Supply Map'!N177),'[1]Baseline Supply Map'!Q177,"")</f>
      </c>
      <c r="K177" s="5">
        <f>IF(ISNUMBER('[1]Updated Supply Map'!N177),'[1]Updated Supply Map'!N177,"")</f>
      </c>
      <c r="L177" s="5">
        <f>IF(ISNUMBER('[1]Updated Supply Map'!N177),J177-K177,"")</f>
      </c>
      <c r="M177" s="6">
        <f>IF(ISNUMBER('[1]Updated Supply Map'!N177),L177/J177,"")</f>
      </c>
      <c r="N177">
        <f>IF(ISNUMBER('[1]Updated Supply Map'!K177),(12-(DATEDIF("1/4/5",'[1]Updated Supply Map'!K177,"m"))),"")</f>
      </c>
      <c r="P177" s="6">
        <f>IF(ISNUMBER('[1]Updated Supply Map'!N177),O177/J177,"")</f>
      </c>
      <c r="R177" s="5">
        <f t="shared" si="3"/>
      </c>
    </row>
    <row r="178" spans="1:18" ht="12.75" hidden="1">
      <c r="A178" t="str">
        <f>'[1]Baseline Supply Map'!A178</f>
        <v>C</v>
      </c>
      <c r="B178" s="18">
        <f>'[1]Baseline Supply Map'!B178</f>
        <v>38687</v>
      </c>
      <c r="C178" s="28">
        <f>IF(ISNUMBER('[1]Updated Supply Map'!K178),'[1]Updated Supply Map'!K178,"")</f>
      </c>
      <c r="D178" s="18">
        <f>'[1]Baseline Supply Map'!D178</f>
        <v>37834</v>
      </c>
      <c r="E178" t="str">
        <f>'[1]Baseline Supply Map'!R178</f>
        <v>People with Learning Disabilities</v>
      </c>
      <c r="F178">
        <f>'[1]Baseline Supply Map'!F178</f>
        <v>651</v>
      </c>
      <c r="G178" t="str">
        <f>'[1]Baseline Supply Map'!G178</f>
        <v>Life Opportunities</v>
      </c>
      <c r="H178" t="str">
        <f>'[1]Baseline Supply Map'!H178</f>
        <v>Private Company</v>
      </c>
      <c r="I178" t="str">
        <f>'[1]Baseline Supply Map'!I178</f>
        <v>Abbey Drive</v>
      </c>
      <c r="J178" s="5">
        <f>IF(ISNUMBER('[1]Updated Supply Map'!N178),'[1]Baseline Supply Map'!Q178,"")</f>
      </c>
      <c r="K178" s="5">
        <f>IF(ISNUMBER('[1]Updated Supply Map'!N178),'[1]Updated Supply Map'!N178,"")</f>
      </c>
      <c r="L178" s="5">
        <f>IF(ISNUMBER('[1]Updated Supply Map'!N178),J178-K178,"")</f>
      </c>
      <c r="M178" s="6">
        <f>IF(ISNUMBER('[1]Updated Supply Map'!N178),L178/J178,"")</f>
      </c>
      <c r="N178">
        <f>IF(ISNUMBER('[1]Updated Supply Map'!K178),(12-(DATEDIF("1/4/5",'[1]Updated Supply Map'!K178,"m"))),"")</f>
      </c>
      <c r="P178" s="6">
        <f>IF(ISNUMBER('[1]Updated Supply Map'!N178),O178/J178,"")</f>
      </c>
      <c r="R178" s="5">
        <f t="shared" si="3"/>
      </c>
    </row>
    <row r="179" spans="1:18" ht="12.75" hidden="1">
      <c r="A179" t="str">
        <f>'[1]Baseline Supply Map'!A179</f>
        <v>C</v>
      </c>
      <c r="B179" s="18">
        <f>'[1]Baseline Supply Map'!B179</f>
        <v>38687</v>
      </c>
      <c r="C179" s="28">
        <f>IF(ISNUMBER('[1]Updated Supply Map'!K179),'[1]Updated Supply Map'!K179,"")</f>
      </c>
      <c r="D179" s="18">
        <f>'[1]Baseline Supply Map'!D179</f>
        <v>37834</v>
      </c>
      <c r="E179" t="str">
        <f>'[1]Baseline Supply Map'!R179</f>
        <v>People with Learning Disabilities</v>
      </c>
      <c r="F179">
        <f>'[1]Baseline Supply Map'!F179</f>
        <v>309</v>
      </c>
      <c r="G179" t="str">
        <f>'[1]Baseline Supply Map'!G179</f>
        <v>Life Opportunities</v>
      </c>
      <c r="H179" t="str">
        <f>'[1]Baseline Supply Map'!H179</f>
        <v>Private Company</v>
      </c>
      <c r="I179" t="str">
        <f>'[1]Baseline Supply Map'!I179</f>
        <v>Supported Housing (633)</v>
      </c>
      <c r="J179" s="5">
        <f>IF(ISNUMBER('[1]Updated Supply Map'!N179),'[1]Baseline Supply Map'!Q179,"")</f>
      </c>
      <c r="K179" s="5">
        <f>IF(ISNUMBER('[1]Updated Supply Map'!N179),'[1]Updated Supply Map'!N179,"")</f>
      </c>
      <c r="L179" s="5">
        <f>IF(ISNUMBER('[1]Updated Supply Map'!N179),J179-K179,"")</f>
      </c>
      <c r="M179" s="6">
        <f>IF(ISNUMBER('[1]Updated Supply Map'!N179),L179/J179,"")</f>
      </c>
      <c r="N179">
        <f>IF(ISNUMBER('[1]Updated Supply Map'!K179),(12-(DATEDIF("1/4/5",'[1]Updated Supply Map'!K179,"m"))),"")</f>
      </c>
      <c r="P179" s="6">
        <f>IF(ISNUMBER('[1]Updated Supply Map'!N179),O179/J179,"")</f>
      </c>
      <c r="R179" s="5">
        <f t="shared" si="3"/>
      </c>
    </row>
    <row r="180" spans="1:18" ht="12.75" hidden="1">
      <c r="A180" t="str">
        <f>'[1]Baseline Supply Map'!A180</f>
        <v>C</v>
      </c>
      <c r="B180" s="18">
        <f>'[1]Baseline Supply Map'!B180</f>
        <v>38687</v>
      </c>
      <c r="C180" s="28">
        <f>IF(ISNUMBER('[1]Updated Supply Map'!K180),'[1]Updated Supply Map'!K180,"")</f>
      </c>
      <c r="D180" s="18">
        <f>'[1]Baseline Supply Map'!D180</f>
        <v>37834</v>
      </c>
      <c r="E180" t="str">
        <f>'[1]Baseline Supply Map'!R180</f>
        <v>People with Learning Disabilities</v>
      </c>
      <c r="F180">
        <f>'[1]Baseline Supply Map'!F180</f>
        <v>531</v>
      </c>
      <c r="G180" t="str">
        <f>'[1]Baseline Supply Map'!G180</f>
        <v>Life Opportunities</v>
      </c>
      <c r="H180" t="str">
        <f>'[1]Baseline Supply Map'!H180</f>
        <v>Private Company</v>
      </c>
      <c r="I180" t="str">
        <f>'[1]Baseline Supply Map'!I180</f>
        <v>Supported Housing (635b)</v>
      </c>
      <c r="J180" s="5">
        <f>IF(ISNUMBER('[1]Updated Supply Map'!N180),'[1]Baseline Supply Map'!Q180,"")</f>
      </c>
      <c r="K180" s="5">
        <f>IF(ISNUMBER('[1]Updated Supply Map'!N180),'[1]Updated Supply Map'!N180,"")</f>
      </c>
      <c r="L180" s="5">
        <f>IF(ISNUMBER('[1]Updated Supply Map'!N180),J180-K180,"")</f>
      </c>
      <c r="M180" s="6">
        <f>IF(ISNUMBER('[1]Updated Supply Map'!N180),L180/J180,"")</f>
      </c>
      <c r="N180">
        <f>IF(ISNUMBER('[1]Updated Supply Map'!K180),(12-(DATEDIF("1/4/5",'[1]Updated Supply Map'!K180,"m"))),"")</f>
      </c>
      <c r="P180" s="6">
        <f>IF(ISNUMBER('[1]Updated Supply Map'!N180),O180/J180,"")</f>
      </c>
      <c r="R180" s="5">
        <f t="shared" si="3"/>
      </c>
    </row>
    <row r="181" spans="1:18" ht="12.75" hidden="1">
      <c r="A181" t="str">
        <f>'[1]Baseline Supply Map'!A181</f>
        <v>C</v>
      </c>
      <c r="B181" s="18">
        <f>'[1]Baseline Supply Map'!B181</f>
        <v>38687</v>
      </c>
      <c r="C181" s="28">
        <f>IF(ISNUMBER('[1]Updated Supply Map'!K181),'[1]Updated Supply Map'!K181,"")</f>
      </c>
      <c r="D181" s="18">
        <f>'[1]Baseline Supply Map'!D181</f>
        <v>37834</v>
      </c>
      <c r="E181" t="str">
        <f>'[1]Baseline Supply Map'!R181</f>
        <v>People with Learning Disabilities</v>
      </c>
      <c r="F181">
        <f>'[1]Baseline Supply Map'!F181</f>
        <v>532</v>
      </c>
      <c r="G181" t="str">
        <f>'[1]Baseline Supply Map'!G181</f>
        <v>Life Opportunities</v>
      </c>
      <c r="H181" t="str">
        <f>'[1]Baseline Supply Map'!H181</f>
        <v>Private Company</v>
      </c>
      <c r="I181" t="str">
        <f>'[1]Baseline Supply Map'!I181</f>
        <v>Supported Housing (635c)</v>
      </c>
      <c r="J181" s="5">
        <f>IF(ISNUMBER('[1]Updated Supply Map'!N181),'[1]Baseline Supply Map'!Q181,"")</f>
      </c>
      <c r="K181" s="5">
        <f>IF(ISNUMBER('[1]Updated Supply Map'!N181),'[1]Updated Supply Map'!N181,"")</f>
      </c>
      <c r="L181" s="5">
        <f>IF(ISNUMBER('[1]Updated Supply Map'!N181),J181-K181,"")</f>
      </c>
      <c r="M181" s="6">
        <f>IF(ISNUMBER('[1]Updated Supply Map'!N181),L181/J181,"")</f>
      </c>
      <c r="N181">
        <f>IF(ISNUMBER('[1]Updated Supply Map'!K181),(12-(DATEDIF("1/4/5",'[1]Updated Supply Map'!K181,"m"))),"")</f>
      </c>
      <c r="P181" s="6">
        <f>IF(ISNUMBER('[1]Updated Supply Map'!N181),O181/J181,"")</f>
      </c>
      <c r="R181" s="5">
        <f t="shared" si="3"/>
      </c>
    </row>
    <row r="182" spans="1:18" ht="12.75" hidden="1">
      <c r="A182" t="str">
        <f>'[1]Baseline Supply Map'!A182</f>
        <v>C</v>
      </c>
      <c r="B182" s="18">
        <f>'[1]Baseline Supply Map'!B182</f>
        <v>38687</v>
      </c>
      <c r="C182" s="28">
        <f>IF(ISNUMBER('[1]Updated Supply Map'!K182),'[1]Updated Supply Map'!K182,"")</f>
      </c>
      <c r="D182" s="18">
        <f>'[1]Baseline Supply Map'!D182</f>
        <v>37834</v>
      </c>
      <c r="E182" t="str">
        <f>'[1]Baseline Supply Map'!R182</f>
        <v>People with Learning Disabilities</v>
      </c>
      <c r="F182">
        <f>'[1]Baseline Supply Map'!F182</f>
        <v>533</v>
      </c>
      <c r="G182" t="str">
        <f>'[1]Baseline Supply Map'!G182</f>
        <v>Life Opportunities</v>
      </c>
      <c r="H182" t="str">
        <f>'[1]Baseline Supply Map'!H182</f>
        <v>Private Company</v>
      </c>
      <c r="I182" t="str">
        <f>'[1]Baseline Supply Map'!I182</f>
        <v>Supported Housing (635d) </v>
      </c>
      <c r="J182" s="5">
        <f>IF(ISNUMBER('[1]Updated Supply Map'!N182),'[1]Baseline Supply Map'!Q182,"")</f>
      </c>
      <c r="K182" s="5">
        <f>IF(ISNUMBER('[1]Updated Supply Map'!N182),'[1]Updated Supply Map'!N182,"")</f>
      </c>
      <c r="L182" s="5">
        <f>IF(ISNUMBER('[1]Updated Supply Map'!N182),J182-K182,"")</f>
      </c>
      <c r="M182" s="6">
        <f>IF(ISNUMBER('[1]Updated Supply Map'!N182),L182/J182,"")</f>
      </c>
      <c r="N182">
        <f>IF(ISNUMBER('[1]Updated Supply Map'!K182),(12-(DATEDIF("1/4/5",'[1]Updated Supply Map'!K182,"m"))),"")</f>
      </c>
      <c r="P182" s="6">
        <f>IF(ISNUMBER('[1]Updated Supply Map'!N182),O182/J182,"")</f>
      </c>
      <c r="R182" s="5">
        <f t="shared" si="3"/>
      </c>
    </row>
    <row r="183" spans="1:18" ht="12.75" hidden="1">
      <c r="A183" t="str">
        <f>'[1]Baseline Supply Map'!A183</f>
        <v>C</v>
      </c>
      <c r="B183" s="18">
        <f>'[1]Baseline Supply Map'!B183</f>
        <v>38687</v>
      </c>
      <c r="C183" s="28">
        <f>IF(ISNUMBER('[1]Updated Supply Map'!K183),'[1]Updated Supply Map'!K183,"")</f>
      </c>
      <c r="D183" s="18">
        <f>'[1]Baseline Supply Map'!D183</f>
        <v>37834</v>
      </c>
      <c r="E183" t="str">
        <f>'[1]Baseline Supply Map'!R183</f>
        <v>People with Learning Disabilities</v>
      </c>
      <c r="F183">
        <f>'[1]Baseline Supply Map'!F183</f>
        <v>534</v>
      </c>
      <c r="G183" t="str">
        <f>'[1]Baseline Supply Map'!G183</f>
        <v>Life Opportunities</v>
      </c>
      <c r="H183" t="str">
        <f>'[1]Baseline Supply Map'!H183</f>
        <v>Private Company</v>
      </c>
      <c r="I183" t="str">
        <f>'[1]Baseline Supply Map'!I183</f>
        <v>Supported Housing (New Lane)</v>
      </c>
      <c r="J183" s="5">
        <f>IF(ISNUMBER('[1]Updated Supply Map'!N183),'[1]Baseline Supply Map'!Q183,"")</f>
      </c>
      <c r="K183" s="5">
        <f>IF(ISNUMBER('[1]Updated Supply Map'!N183),'[1]Updated Supply Map'!N183,"")</f>
      </c>
      <c r="L183" s="5">
        <f>IF(ISNUMBER('[1]Updated Supply Map'!N183),J183-K183,"")</f>
      </c>
      <c r="M183" s="6">
        <f>IF(ISNUMBER('[1]Updated Supply Map'!N183),L183/J183,"")</f>
      </c>
      <c r="N183">
        <f>IF(ISNUMBER('[1]Updated Supply Map'!K183),(12-(DATEDIF("1/4/5",'[1]Updated Supply Map'!K183,"m"))),"")</f>
      </c>
      <c r="P183" s="6">
        <f>IF(ISNUMBER('[1]Updated Supply Map'!N183),O183/J183,"")</f>
      </c>
      <c r="R183" s="5">
        <f t="shared" si="3"/>
      </c>
    </row>
    <row r="184" spans="1:18" ht="12.75" hidden="1">
      <c r="A184" t="str">
        <f>'[1]Baseline Supply Map'!A184</f>
        <v>C</v>
      </c>
      <c r="B184" s="18">
        <f>'[1]Baseline Supply Map'!B184</f>
        <v>38687</v>
      </c>
      <c r="C184" s="28">
        <f>IF(ISNUMBER('[1]Updated Supply Map'!K184),'[1]Updated Supply Map'!K184,"")</f>
      </c>
      <c r="D184" s="18">
        <f>'[1]Baseline Supply Map'!D184</f>
        <v>37834</v>
      </c>
      <c r="E184" t="str">
        <f>'[1]Baseline Supply Map'!R184</f>
        <v>People with Learning Disabilities</v>
      </c>
      <c r="F184">
        <f>'[1]Baseline Supply Map'!F184</f>
        <v>652</v>
      </c>
      <c r="G184" t="str">
        <f>'[1]Baseline Supply Map'!G184</f>
        <v>Life Opportunities</v>
      </c>
      <c r="H184" t="str">
        <f>'[1]Baseline Supply Map'!H184</f>
        <v>Private Company</v>
      </c>
      <c r="I184" t="str">
        <f>'[1]Baseline Supply Map'!I184</f>
        <v>Warwick Avenue</v>
      </c>
      <c r="J184" s="5">
        <f>IF(ISNUMBER('[1]Updated Supply Map'!N184),'[1]Baseline Supply Map'!Q184,"")</f>
      </c>
      <c r="K184" s="5">
        <f>IF(ISNUMBER('[1]Updated Supply Map'!N184),'[1]Updated Supply Map'!N184,"")</f>
      </c>
      <c r="L184" s="5">
        <f>IF(ISNUMBER('[1]Updated Supply Map'!N184),J184-K184,"")</f>
      </c>
      <c r="M184" s="6">
        <f>IF(ISNUMBER('[1]Updated Supply Map'!N184),L184/J184,"")</f>
      </c>
      <c r="N184">
        <f>IF(ISNUMBER('[1]Updated Supply Map'!K184),(12-(DATEDIF("1/4/5",'[1]Updated Supply Map'!K184,"m"))),"")</f>
      </c>
      <c r="P184" s="6">
        <f>IF(ISNUMBER('[1]Updated Supply Map'!N184),O184/J184,"")</f>
      </c>
      <c r="R184" s="5">
        <f t="shared" si="3"/>
      </c>
    </row>
    <row r="185" spans="1:18" ht="12.75" hidden="1">
      <c r="A185" t="str">
        <f>'[1]Baseline Supply Map'!A185</f>
        <v>C</v>
      </c>
      <c r="B185" s="18">
        <f>'[1]Baseline Supply Map'!B185</f>
        <v>38687</v>
      </c>
      <c r="C185" s="28">
        <f>IF(ISNUMBER('[1]Updated Supply Map'!K185),'[1]Updated Supply Map'!K185,"")</f>
      </c>
      <c r="D185" s="18">
        <f>'[1]Baseline Supply Map'!D185</f>
        <v>37834</v>
      </c>
      <c r="E185" t="str">
        <f>'[1]Baseline Supply Map'!R185</f>
        <v>People with Learning Disabilities</v>
      </c>
      <c r="F185">
        <f>'[1]Baseline Supply Map'!F185</f>
        <v>653</v>
      </c>
      <c r="G185" t="str">
        <f>'[1]Baseline Supply Map'!G185</f>
        <v>Life Opportunities</v>
      </c>
      <c r="H185" t="str">
        <f>'[1]Baseline Supply Map'!H185</f>
        <v>Private Company</v>
      </c>
      <c r="I185" t="str">
        <f>'[1]Baseline Supply Map'!I185</f>
        <v>Westbrook Road</v>
      </c>
      <c r="J185" s="5">
        <f>IF(ISNUMBER('[1]Updated Supply Map'!N185),'[1]Baseline Supply Map'!Q185,"")</f>
      </c>
      <c r="K185" s="5">
        <f>IF(ISNUMBER('[1]Updated Supply Map'!N185),'[1]Updated Supply Map'!N185,"")</f>
      </c>
      <c r="L185" s="5">
        <f>IF(ISNUMBER('[1]Updated Supply Map'!N185),J185-K185,"")</f>
      </c>
      <c r="M185" s="6">
        <f>IF(ISNUMBER('[1]Updated Supply Map'!N185),L185/J185,"")</f>
      </c>
      <c r="N185">
        <f>IF(ISNUMBER('[1]Updated Supply Map'!K185),(12-(DATEDIF("1/4/5",'[1]Updated Supply Map'!K185,"m"))),"")</f>
      </c>
      <c r="P185" s="6">
        <f>IF(ISNUMBER('[1]Updated Supply Map'!N185),O185/J185,"")</f>
      </c>
      <c r="R185" s="5">
        <f t="shared" si="3"/>
      </c>
    </row>
    <row r="186" spans="1:18" ht="12.75" hidden="1">
      <c r="A186" t="str">
        <f>'[1]Baseline Supply Map'!A186</f>
        <v>C</v>
      </c>
      <c r="B186" s="18">
        <f>'[1]Baseline Supply Map'!B186</f>
        <v>38687</v>
      </c>
      <c r="C186" s="28">
        <f>IF(ISNUMBER('[1]Updated Supply Map'!K186),'[1]Updated Supply Map'!K186,"")</f>
      </c>
      <c r="D186" s="18">
        <f>'[1]Baseline Supply Map'!D186</f>
        <v>37865</v>
      </c>
      <c r="E186" t="str">
        <f>'[1]Baseline Supply Map'!R186</f>
        <v>People with Learning Disabilities</v>
      </c>
      <c r="F186">
        <f>'[1]Baseline Supply Map'!F186</f>
        <v>214</v>
      </c>
      <c r="G186" t="str">
        <f>'[1]Baseline Supply Map'!G186</f>
        <v>Home Focus Ltd</v>
      </c>
      <c r="H186" t="str">
        <f>'[1]Baseline Supply Map'!H186</f>
        <v>Private Company</v>
      </c>
      <c r="I186" t="str">
        <f>'[1]Baseline Supply Map'!I186</f>
        <v>Home Focus </v>
      </c>
      <c r="J186" s="5">
        <f>IF(ISNUMBER('[1]Updated Supply Map'!N186),'[1]Baseline Supply Map'!Q186,"")</f>
      </c>
      <c r="K186" s="5">
        <f>IF(ISNUMBER('[1]Updated Supply Map'!N186),'[1]Updated Supply Map'!N186,"")</f>
      </c>
      <c r="L186" s="5">
        <f>IF(ISNUMBER('[1]Updated Supply Map'!N186),J186-K186,"")</f>
      </c>
      <c r="M186" s="6">
        <f>IF(ISNUMBER('[1]Updated Supply Map'!N186),L186/J186,"")</f>
      </c>
      <c r="N186">
        <f>IF(ISNUMBER('[1]Updated Supply Map'!K186),(12-(DATEDIF("1/4/5",'[1]Updated Supply Map'!K186,"m"))),"")</f>
      </c>
      <c r="P186" s="6">
        <f>IF(ISNUMBER('[1]Updated Supply Map'!N186),O186/J186,"")</f>
      </c>
      <c r="R186" s="5">
        <f t="shared" si="3"/>
      </c>
    </row>
    <row r="187" spans="1:18" ht="12.75" hidden="1">
      <c r="A187" t="str">
        <f>'[1]Baseline Supply Map'!A187</f>
        <v>C</v>
      </c>
      <c r="B187" s="18">
        <f>'[1]Baseline Supply Map'!B187</f>
        <v>38687</v>
      </c>
      <c r="C187" s="28">
        <f>IF(ISNUMBER('[1]Updated Supply Map'!K187),'[1]Updated Supply Map'!K187,"")</f>
      </c>
      <c r="D187" s="18">
        <f>'[1]Baseline Supply Map'!D187</f>
        <v>37865</v>
      </c>
      <c r="E187" t="str">
        <f>'[1]Baseline Supply Map'!R187</f>
        <v>People with Learning Disabilities</v>
      </c>
      <c r="F187">
        <f>'[1]Baseline Supply Map'!F187</f>
        <v>540</v>
      </c>
      <c r="G187" t="str">
        <f>'[1]Baseline Supply Map'!G187</f>
        <v>Pathos Ltd</v>
      </c>
      <c r="H187" t="str">
        <f>'[1]Baseline Supply Map'!H187</f>
        <v>Private Company</v>
      </c>
      <c r="I187" t="str">
        <f>'[1]Baseline Supply Map'!I187</f>
        <v>52 Wellington Road</v>
      </c>
      <c r="J187" s="5">
        <f>IF(ISNUMBER('[1]Updated Supply Map'!N187),'[1]Baseline Supply Map'!Q187,"")</f>
      </c>
      <c r="K187" s="5">
        <f>IF(ISNUMBER('[1]Updated Supply Map'!N187),'[1]Updated Supply Map'!N187,"")</f>
      </c>
      <c r="L187" s="5">
        <f>IF(ISNUMBER('[1]Updated Supply Map'!N187),J187-K187,"")</f>
      </c>
      <c r="M187" s="6">
        <f>IF(ISNUMBER('[1]Updated Supply Map'!N187),L187/J187,"")</f>
      </c>
      <c r="N187">
        <f>IF(ISNUMBER('[1]Updated Supply Map'!K187),(12-(DATEDIF("1/4/5",'[1]Updated Supply Map'!K187,"m"))),"")</f>
      </c>
      <c r="P187" s="6">
        <f>IF(ISNUMBER('[1]Updated Supply Map'!N187),O187/J187,"")</f>
      </c>
      <c r="R187" s="5">
        <f t="shared" si="3"/>
      </c>
    </row>
    <row r="188" spans="1:18" ht="12.75" hidden="1">
      <c r="A188" t="str">
        <f>'[1]Baseline Supply Map'!A188</f>
        <v>C</v>
      </c>
      <c r="B188" s="18">
        <f>'[1]Baseline Supply Map'!B188</f>
        <v>38687</v>
      </c>
      <c r="C188" s="28">
        <f>IF(ISNUMBER('[1]Updated Supply Map'!K188),'[1]Updated Supply Map'!K188,"")</f>
      </c>
      <c r="D188" s="18">
        <f>'[1]Baseline Supply Map'!D188</f>
        <v>37865</v>
      </c>
      <c r="E188" t="str">
        <f>'[1]Baseline Supply Map'!R188</f>
        <v>People with Learning Disabilities</v>
      </c>
      <c r="F188">
        <f>'[1]Baseline Supply Map'!F188</f>
        <v>213</v>
      </c>
      <c r="G188" t="str">
        <f>'[1]Baseline Supply Map'!G188</f>
        <v>Pathos Ltd</v>
      </c>
      <c r="H188" t="str">
        <f>'[1]Baseline Supply Map'!H188</f>
        <v>Private Company</v>
      </c>
      <c r="I188" t="str">
        <f>'[1]Baseline Supply Map'!I188</f>
        <v>Monica Court </v>
      </c>
      <c r="J188" s="5">
        <f>IF(ISNUMBER('[1]Updated Supply Map'!N188),'[1]Baseline Supply Map'!Q188,"")</f>
      </c>
      <c r="K188" s="5">
        <f>IF(ISNUMBER('[1]Updated Supply Map'!N188),'[1]Updated Supply Map'!N188,"")</f>
      </c>
      <c r="L188" s="5">
        <f>IF(ISNUMBER('[1]Updated Supply Map'!N188),J188-K188,"")</f>
      </c>
      <c r="M188" s="6">
        <f>IF(ISNUMBER('[1]Updated Supply Map'!N188),L188/J188,"")</f>
      </c>
      <c r="N188">
        <f>IF(ISNUMBER('[1]Updated Supply Map'!K188),(12-(DATEDIF("1/4/5",'[1]Updated Supply Map'!K188,"m"))),"")</f>
      </c>
      <c r="P188" s="6">
        <f>IF(ISNUMBER('[1]Updated Supply Map'!N188),O188/J188,"")</f>
      </c>
      <c r="R188" s="5">
        <f t="shared" si="3"/>
      </c>
    </row>
    <row r="189" spans="1:18" ht="12.75" hidden="1">
      <c r="A189" t="str">
        <f>'[1]Baseline Supply Map'!A189</f>
        <v>C</v>
      </c>
      <c r="B189" s="18">
        <f>'[1]Baseline Supply Map'!B189</f>
        <v>38687</v>
      </c>
      <c r="C189" s="28">
        <f>IF(ISNUMBER('[1]Updated Supply Map'!K189),'[1]Updated Supply Map'!K189,"")</f>
      </c>
      <c r="D189" s="18">
        <f>'[1]Baseline Supply Map'!D189</f>
        <v>37865</v>
      </c>
      <c r="E189" t="str">
        <f>'[1]Baseline Supply Map'!R189</f>
        <v>People with Learning Disabilities</v>
      </c>
      <c r="F189">
        <f>'[1]Baseline Supply Map'!F189</f>
        <v>647</v>
      </c>
      <c r="G189" t="str">
        <f>'[1]Baseline Supply Map'!G189</f>
        <v>Watson Group</v>
      </c>
      <c r="H189" t="str">
        <f>'[1]Baseline Supply Map'!H189</f>
        <v>Private Company</v>
      </c>
      <c r="I189" t="str">
        <f>'[1]Baseline Supply Map'!I189</f>
        <v>Watson Group Support (Priory Grove) </v>
      </c>
      <c r="J189" s="5">
        <f>IF(ISNUMBER('[1]Updated Supply Map'!N189),'[1]Baseline Supply Map'!Q189,"")</f>
      </c>
      <c r="K189" s="5">
        <f>IF(ISNUMBER('[1]Updated Supply Map'!N189),'[1]Updated Supply Map'!N189,"")</f>
      </c>
      <c r="L189" s="5">
        <f>IF(ISNUMBER('[1]Updated Supply Map'!N189),J189-K189,"")</f>
      </c>
      <c r="M189" s="6">
        <f>IF(ISNUMBER('[1]Updated Supply Map'!N189),L189/J189,"")</f>
      </c>
      <c r="N189">
        <f>IF(ISNUMBER('[1]Updated Supply Map'!K189),(12-(DATEDIF("1/4/5",'[1]Updated Supply Map'!K189,"m"))),"")</f>
      </c>
      <c r="P189" s="6">
        <f>IF(ISNUMBER('[1]Updated Supply Map'!N189),O189/J189,"")</f>
      </c>
      <c r="R189" s="5">
        <f t="shared" si="3"/>
      </c>
    </row>
    <row r="190" spans="1:18" ht="12.75" hidden="1">
      <c r="A190" t="str">
        <f>'[1]Baseline Supply Map'!A190</f>
        <v>C</v>
      </c>
      <c r="B190" s="18">
        <f>'[1]Baseline Supply Map'!B190</f>
        <v>38687</v>
      </c>
      <c r="C190" s="28">
        <f>IF(ISNUMBER('[1]Updated Supply Map'!K190),'[1]Updated Supply Map'!K190,"")</f>
      </c>
      <c r="D190" s="18">
        <f>'[1]Baseline Supply Map'!D190</f>
        <v>37865</v>
      </c>
      <c r="E190" t="str">
        <f>'[1]Baseline Supply Map'!R190</f>
        <v>People with Learning Disabilities</v>
      </c>
      <c r="F190">
        <f>'[1]Baseline Supply Map'!F190</f>
        <v>64</v>
      </c>
      <c r="G190" t="str">
        <f>'[1]Baseline Supply Map'!G190</f>
        <v>Watson Group</v>
      </c>
      <c r="H190" t="str">
        <f>'[1]Baseline Supply Map'!H190</f>
        <v>Private Company</v>
      </c>
      <c r="I190" t="str">
        <f>'[1]Baseline Supply Map'!I190</f>
        <v>Watson Group Support (Swinton Hall)</v>
      </c>
      <c r="J190" s="5">
        <f>IF(ISNUMBER('[1]Updated Supply Map'!N190),'[1]Baseline Supply Map'!Q190,"")</f>
      </c>
      <c r="K190" s="5">
        <f>IF(ISNUMBER('[1]Updated Supply Map'!N190),'[1]Updated Supply Map'!N190,"")</f>
      </c>
      <c r="L190" s="5">
        <f>IF(ISNUMBER('[1]Updated Supply Map'!N190),J190-K190,"")</f>
      </c>
      <c r="M190" s="6">
        <f>IF(ISNUMBER('[1]Updated Supply Map'!N190),L190/J190,"")</f>
      </c>
      <c r="N190">
        <f>IF(ISNUMBER('[1]Updated Supply Map'!K190),(12-(DATEDIF("1/4/5",'[1]Updated Supply Map'!K190,"m"))),"")</f>
      </c>
      <c r="P190" s="6">
        <f>IF(ISNUMBER('[1]Updated Supply Map'!N190),O190/J190,"")</f>
      </c>
      <c r="R190" s="5">
        <f t="shared" si="3"/>
      </c>
    </row>
    <row r="191" spans="1:18" ht="12.75" hidden="1">
      <c r="A191" t="str">
        <f>'[1]Baseline Supply Map'!A191</f>
        <v>C</v>
      </c>
      <c r="B191" s="18">
        <f>'[1]Baseline Supply Map'!B191</f>
        <v>38687</v>
      </c>
      <c r="C191" s="28">
        <f>IF(ISNUMBER('[1]Updated Supply Map'!K191),'[1]Updated Supply Map'!K191,"")</f>
      </c>
      <c r="D191" s="18">
        <f>'[1]Baseline Supply Map'!D191</f>
        <v>37865</v>
      </c>
      <c r="E191" t="str">
        <f>'[1]Baseline Supply Map'!R191</f>
        <v>People with Learning Disabilities</v>
      </c>
      <c r="F191">
        <f>'[1]Baseline Supply Map'!F191</f>
        <v>539</v>
      </c>
      <c r="G191" t="str">
        <f>'[1]Baseline Supply Map'!G191</f>
        <v>Watson Group</v>
      </c>
      <c r="H191" t="str">
        <f>'[1]Baseline Supply Map'!H191</f>
        <v>Private Company</v>
      </c>
      <c r="I191" t="str">
        <f>'[1]Baseline Supply Map'!I191</f>
        <v>Watson Group Support (Sydney)</v>
      </c>
      <c r="J191" s="5">
        <f>IF(ISNUMBER('[1]Updated Supply Map'!N191),'[1]Baseline Supply Map'!Q191,"")</f>
      </c>
      <c r="K191" s="5">
        <f>IF(ISNUMBER('[1]Updated Supply Map'!N191),'[1]Updated Supply Map'!N191,"")</f>
      </c>
      <c r="L191" s="5">
        <f>IF(ISNUMBER('[1]Updated Supply Map'!N191),J191-K191,"")</f>
      </c>
      <c r="M191" s="6">
        <f>IF(ISNUMBER('[1]Updated Supply Map'!N191),L191/J191,"")</f>
      </c>
      <c r="N191">
        <f>IF(ISNUMBER('[1]Updated Supply Map'!K191),(12-(DATEDIF("1/4/5",'[1]Updated Supply Map'!K191,"m"))),"")</f>
      </c>
      <c r="P191" s="6">
        <f>IF(ISNUMBER('[1]Updated Supply Map'!N191),O191/J191,"")</f>
      </c>
      <c r="R191" s="5">
        <f t="shared" si="3"/>
      </c>
    </row>
    <row r="192" spans="1:18" ht="12.75" hidden="1">
      <c r="A192" t="str">
        <f>'[1]Baseline Supply Map'!A192</f>
        <v>A</v>
      </c>
      <c r="B192" s="18">
        <f>'[1]Baseline Supply Map'!B192</f>
        <v>38718</v>
      </c>
      <c r="C192" s="28">
        <f>IF(ISNUMBER('[1]Updated Supply Map'!K192),'[1]Updated Supply Map'!K192,"")</f>
      </c>
      <c r="D192" s="18">
        <f>'[1]Baseline Supply Map'!D192</f>
        <v>38626</v>
      </c>
      <c r="E192" t="str">
        <f>'[1]Baseline Supply Map'!R192</f>
        <v>Older people with support needs</v>
      </c>
      <c r="F192">
        <f>'[1]Baseline Supply Map'!F192</f>
        <v>66</v>
      </c>
      <c r="G192" t="str">
        <f>'[1]Baseline Supply Map'!G192</f>
        <v>Irwell Valley</v>
      </c>
      <c r="H192" t="str">
        <f>'[1]Baseline Supply Map'!H192</f>
        <v>RSL</v>
      </c>
      <c r="I192" t="str">
        <f>'[1]Baseline Supply Map'!I192</f>
        <v>Peterloo Court</v>
      </c>
      <c r="J192" s="5">
        <f>IF(ISNUMBER('[1]Updated Supply Map'!N192),'[1]Baseline Supply Map'!Q192,"")</f>
      </c>
      <c r="K192" s="5">
        <f>IF(ISNUMBER('[1]Updated Supply Map'!N192),'[1]Updated Supply Map'!N192,"")</f>
      </c>
      <c r="L192" s="5">
        <f>IF(ISNUMBER('[1]Updated Supply Map'!N192),J192-K192,"")</f>
      </c>
      <c r="M192" s="6">
        <f>IF(ISNUMBER('[1]Updated Supply Map'!N192),L192/J192,"")</f>
      </c>
      <c r="N192">
        <f>IF(ISNUMBER('[1]Updated Supply Map'!K192),(12-(DATEDIF("1/4/5",'[1]Updated Supply Map'!K192,"m"))),"")</f>
      </c>
      <c r="P192" s="6">
        <f>IF(ISNUMBER('[1]Updated Supply Map'!N192),O192/J192,"")</f>
      </c>
      <c r="R192" s="5">
        <f t="shared" si="3"/>
      </c>
    </row>
    <row r="193" spans="1:18" ht="12.75" hidden="1">
      <c r="A193" t="str">
        <f>'[1]Baseline Supply Map'!A193</f>
        <v>A</v>
      </c>
      <c r="B193" s="18">
        <f>'[1]Baseline Supply Map'!B193</f>
        <v>38718</v>
      </c>
      <c r="C193" s="28">
        <f>IF(ISNUMBER('[1]Updated Supply Map'!K193),'[1]Updated Supply Map'!K193,"")</f>
      </c>
      <c r="D193" s="18">
        <f>'[1]Baseline Supply Map'!D193</f>
        <v>38626</v>
      </c>
      <c r="E193" t="str">
        <f>'[1]Baseline Supply Map'!R193</f>
        <v>Older people with support needs</v>
      </c>
      <c r="F193">
        <f>'[1]Baseline Supply Map'!F193</f>
        <v>445</v>
      </c>
      <c r="G193" t="str">
        <f>'[1]Baseline Supply Map'!G193</f>
        <v>Irwell Valley</v>
      </c>
      <c r="H193" t="str">
        <f>'[1]Baseline Supply Map'!H193</f>
        <v>RSL</v>
      </c>
      <c r="I193" t="str">
        <f>'[1]Baseline Supply Map'!I193</f>
        <v>Rock Bank </v>
      </c>
      <c r="J193" s="5">
        <f>IF(ISNUMBER('[1]Updated Supply Map'!N193),'[1]Baseline Supply Map'!Q193,"")</f>
      </c>
      <c r="K193" s="5">
        <f>IF(ISNUMBER('[1]Updated Supply Map'!N193),'[1]Updated Supply Map'!N193,"")</f>
      </c>
      <c r="L193" s="5">
        <f>IF(ISNUMBER('[1]Updated Supply Map'!N193),J193-K193,"")</f>
      </c>
      <c r="M193" s="6">
        <f>IF(ISNUMBER('[1]Updated Supply Map'!N193),L193/J193,"")</f>
      </c>
      <c r="N193">
        <f>IF(ISNUMBER('[1]Updated Supply Map'!K193),(12-(DATEDIF("1/4/5",'[1]Updated Supply Map'!K193,"m"))),"")</f>
      </c>
      <c r="P193" s="6">
        <f>IF(ISNUMBER('[1]Updated Supply Map'!N193),O193/J193,"")</f>
      </c>
      <c r="R193" s="5">
        <f t="shared" si="3"/>
      </c>
    </row>
    <row r="194" spans="1:18" ht="12.75" hidden="1">
      <c r="A194" t="str">
        <f>'[1]Baseline Supply Map'!A194</f>
        <v>A</v>
      </c>
      <c r="B194" s="18">
        <f>'[1]Baseline Supply Map'!B194</f>
        <v>38718</v>
      </c>
      <c r="C194" s="28">
        <f>IF(ISNUMBER('[1]Updated Supply Map'!K194),'[1]Updated Supply Map'!K194,"")</f>
      </c>
      <c r="D194" s="18">
        <f>'[1]Baseline Supply Map'!D194</f>
        <v>38626</v>
      </c>
      <c r="E194" t="str">
        <f>'[1]Baseline Supply Map'!R194</f>
        <v>Older people with support needs</v>
      </c>
      <c r="F194">
        <f>'[1]Baseline Supply Map'!F194</f>
        <v>68</v>
      </c>
      <c r="G194" t="str">
        <f>'[1]Baseline Supply Map'!G194</f>
        <v>Irwell Valley</v>
      </c>
      <c r="H194" t="str">
        <f>'[1]Baseline Supply Map'!H194</f>
        <v>RSL</v>
      </c>
      <c r="I194" t="str">
        <f>'[1]Baseline Supply Map'!I194</f>
        <v>Roman Court</v>
      </c>
      <c r="J194" s="5">
        <f>IF(ISNUMBER('[1]Updated Supply Map'!N194),'[1]Baseline Supply Map'!Q194,"")</f>
      </c>
      <c r="K194" s="5">
        <f>IF(ISNUMBER('[1]Updated Supply Map'!N194),'[1]Updated Supply Map'!N194,"")</f>
      </c>
      <c r="L194" s="5">
        <f>IF(ISNUMBER('[1]Updated Supply Map'!N194),J194-K194,"")</f>
      </c>
      <c r="M194" s="6">
        <f>IF(ISNUMBER('[1]Updated Supply Map'!N194),L194/J194,"")</f>
      </c>
      <c r="N194">
        <f>IF(ISNUMBER('[1]Updated Supply Map'!K194),(12-(DATEDIF("1/4/5",'[1]Updated Supply Map'!K194,"m"))),"")</f>
      </c>
      <c r="P194" s="6">
        <f>IF(ISNUMBER('[1]Updated Supply Map'!N194),O194/J194,"")</f>
      </c>
      <c r="R194" s="5">
        <f t="shared" si="3"/>
      </c>
    </row>
    <row r="195" spans="1:18" ht="12.75" hidden="1">
      <c r="A195" t="str">
        <f>'[1]Baseline Supply Map'!A195</f>
        <v>A</v>
      </c>
      <c r="B195" s="18">
        <f>'[1]Baseline Supply Map'!B195</f>
        <v>38718</v>
      </c>
      <c r="C195" s="28">
        <f>IF(ISNUMBER('[1]Updated Supply Map'!K195),'[1]Updated Supply Map'!K195,"")</f>
      </c>
      <c r="D195" s="18">
        <f>'[1]Baseline Supply Map'!D195</f>
        <v>38626</v>
      </c>
      <c r="E195" t="str">
        <f>'[1]Baseline Supply Map'!R195</f>
        <v>Older people with support needs</v>
      </c>
      <c r="F195">
        <f>'[1]Baseline Supply Map'!F195</f>
        <v>560</v>
      </c>
      <c r="G195" t="str">
        <f>'[1]Baseline Supply Map'!G195</f>
        <v>Irwell Valley</v>
      </c>
      <c r="H195" t="str">
        <f>'[1]Baseline Supply Map'!H195</f>
        <v>RSL</v>
      </c>
      <c r="I195" t="str">
        <f>'[1]Baseline Supply Map'!I195</f>
        <v>Rydal House Cat One (Sandwich St)</v>
      </c>
      <c r="J195" s="5">
        <f>IF(ISNUMBER('[1]Updated Supply Map'!N195),'[1]Baseline Supply Map'!Q195,"")</f>
      </c>
      <c r="K195" s="5">
        <f>IF(ISNUMBER('[1]Updated Supply Map'!N195),'[1]Updated Supply Map'!N195,"")</f>
      </c>
      <c r="L195" s="5">
        <f>IF(ISNUMBER('[1]Updated Supply Map'!N195),J195-K195,"")</f>
      </c>
      <c r="M195" s="6">
        <f>IF(ISNUMBER('[1]Updated Supply Map'!N195),L195/J195,"")</f>
      </c>
      <c r="N195">
        <f>IF(ISNUMBER('[1]Updated Supply Map'!K195),(12-(DATEDIF("1/4/5",'[1]Updated Supply Map'!K195,"m"))),"")</f>
      </c>
      <c r="P195" s="6">
        <f>IF(ISNUMBER('[1]Updated Supply Map'!N195),O195/J195,"")</f>
      </c>
      <c r="R195" s="5">
        <f aca="true" t="shared" si="4" ref="R195:R258">IF(ISNUMBER(N195),(J195/12*(12-N195))+(K195/12*N195),"")</f>
      </c>
    </row>
    <row r="196" spans="1:18" ht="12.75" hidden="1">
      <c r="A196" t="str">
        <f>'[1]Baseline Supply Map'!A196</f>
        <v>A</v>
      </c>
      <c r="B196" s="18">
        <f>'[1]Baseline Supply Map'!B196</f>
        <v>38718</v>
      </c>
      <c r="C196" s="28">
        <f>IF(ISNUMBER('[1]Updated Supply Map'!K196),'[1]Updated Supply Map'!K196,"")</f>
      </c>
      <c r="D196" s="18">
        <f>'[1]Baseline Supply Map'!D196</f>
        <v>38626</v>
      </c>
      <c r="E196" t="str">
        <f>'[1]Baseline Supply Map'!R196</f>
        <v>Older people with support needs</v>
      </c>
      <c r="F196">
        <f>'[1]Baseline Supply Map'!F196</f>
        <v>29</v>
      </c>
      <c r="G196" t="str">
        <f>'[1]Baseline Supply Map'!G196</f>
        <v>Irwell Valley</v>
      </c>
      <c r="H196" t="str">
        <f>'[1]Baseline Supply Map'!H196</f>
        <v>RSL</v>
      </c>
      <c r="I196" t="str">
        <f>'[1]Baseline Supply Map'!I196</f>
        <v>Rydal House Cat Two</v>
      </c>
      <c r="J196" s="5">
        <f>IF(ISNUMBER('[1]Updated Supply Map'!N196),'[1]Baseline Supply Map'!Q196,"")</f>
      </c>
      <c r="K196" s="5">
        <f>IF(ISNUMBER('[1]Updated Supply Map'!N196),'[1]Updated Supply Map'!N196,"")</f>
      </c>
      <c r="L196" s="5">
        <f>IF(ISNUMBER('[1]Updated Supply Map'!N196),J196-K196,"")</f>
      </c>
      <c r="M196" s="6">
        <f>IF(ISNUMBER('[1]Updated Supply Map'!N196),L196/J196,"")</f>
      </c>
      <c r="N196">
        <f>IF(ISNUMBER('[1]Updated Supply Map'!K196),(12-(DATEDIF("1/4/5",'[1]Updated Supply Map'!K196,"m"))),"")</f>
      </c>
      <c r="P196" s="6">
        <f>IF(ISNUMBER('[1]Updated Supply Map'!N196),O196/J196,"")</f>
      </c>
      <c r="R196" s="5">
        <f t="shared" si="4"/>
      </c>
    </row>
    <row r="197" spans="1:18" ht="12.75" hidden="1">
      <c r="A197" t="str">
        <f>'[1]Baseline Supply Map'!A197</f>
        <v>B</v>
      </c>
      <c r="B197" s="18">
        <f>'[1]Baseline Supply Map'!B197</f>
        <v>38718</v>
      </c>
      <c r="C197" s="28">
        <f>IF(ISNUMBER('[1]Updated Supply Map'!K197),'[1]Updated Supply Map'!K197,"")</f>
      </c>
      <c r="D197" s="18">
        <f>'[1]Baseline Supply Map'!D197</f>
        <v>38534</v>
      </c>
      <c r="E197" t="str">
        <f>'[1]Baseline Supply Map'!R197</f>
        <v>Older people with support needs</v>
      </c>
      <c r="F197">
        <f>'[1]Baseline Supply Map'!F197</f>
        <v>441</v>
      </c>
      <c r="G197" t="str">
        <f>'[1]Baseline Supply Map'!G197</f>
        <v>Housing 21</v>
      </c>
      <c r="H197" t="str">
        <f>'[1]Baseline Supply Map'!H197</f>
        <v>RSL</v>
      </c>
      <c r="I197" t="str">
        <f>'[1]Baseline Supply Map'!I197</f>
        <v>Crandon Court</v>
      </c>
      <c r="J197" s="5">
        <f>IF(ISNUMBER('[1]Updated Supply Map'!N197),'[1]Baseline Supply Map'!Q197,"")</f>
      </c>
      <c r="K197" s="5">
        <f>IF(ISNUMBER('[1]Updated Supply Map'!N197),'[1]Updated Supply Map'!N197,"")</f>
      </c>
      <c r="L197" s="5">
        <f>IF(ISNUMBER('[1]Updated Supply Map'!N197),J197-K197,"")</f>
      </c>
      <c r="M197" s="6">
        <f>IF(ISNUMBER('[1]Updated Supply Map'!N197),L197/J197,"")</f>
      </c>
      <c r="N197">
        <f>IF(ISNUMBER('[1]Updated Supply Map'!K197),(12-(DATEDIF("1/4/5",'[1]Updated Supply Map'!K197,"m"))),"")</f>
      </c>
      <c r="P197" s="6">
        <f>IF(ISNUMBER('[1]Updated Supply Map'!N197),O197/J197,"")</f>
      </c>
      <c r="R197" s="5">
        <f t="shared" si="4"/>
      </c>
    </row>
    <row r="198" spans="1:18" ht="12.75" hidden="1">
      <c r="A198" t="str">
        <f>'[1]Baseline Supply Map'!A198</f>
        <v>B</v>
      </c>
      <c r="B198" s="18">
        <f>'[1]Baseline Supply Map'!B198</f>
        <v>38718</v>
      </c>
      <c r="C198" s="28">
        <f>IF(ISNUMBER('[1]Updated Supply Map'!K198),'[1]Updated Supply Map'!K198,"")</f>
      </c>
      <c r="D198" s="18">
        <f>'[1]Baseline Supply Map'!D198</f>
        <v>38534</v>
      </c>
      <c r="E198" t="str">
        <f>'[1]Baseline Supply Map'!R198</f>
        <v>Older people with support needs</v>
      </c>
      <c r="F198">
        <f>'[1]Baseline Supply Map'!F198</f>
        <v>364</v>
      </c>
      <c r="G198" t="str">
        <f>'[1]Baseline Supply Map'!G198</f>
        <v>Housing 21</v>
      </c>
      <c r="H198" t="str">
        <f>'[1]Baseline Supply Map'!H198</f>
        <v>RSL</v>
      </c>
      <c r="I198" t="str">
        <f>'[1]Baseline Supply Map'!I198</f>
        <v>Edward Onyon Court</v>
      </c>
      <c r="J198" s="5">
        <f>IF(ISNUMBER('[1]Updated Supply Map'!N198),'[1]Baseline Supply Map'!Q198,"")</f>
      </c>
      <c r="K198" s="5">
        <f>IF(ISNUMBER('[1]Updated Supply Map'!N198),'[1]Updated Supply Map'!N198,"")</f>
      </c>
      <c r="L198" s="5">
        <f>IF(ISNUMBER('[1]Updated Supply Map'!N198),J198-K198,"")</f>
      </c>
      <c r="M198" s="6">
        <f>IF(ISNUMBER('[1]Updated Supply Map'!N198),L198/J198,"")</f>
      </c>
      <c r="N198">
        <f>IF(ISNUMBER('[1]Updated Supply Map'!K198),(12-(DATEDIF("1/4/5",'[1]Updated Supply Map'!K198,"m"))),"")</f>
      </c>
      <c r="P198" s="6">
        <f>IF(ISNUMBER('[1]Updated Supply Map'!N198),O198/J198,"")</f>
      </c>
      <c r="R198" s="5">
        <f t="shared" si="4"/>
      </c>
    </row>
    <row r="199" spans="1:18" ht="12.75" hidden="1">
      <c r="A199" t="str">
        <f>'[1]Baseline Supply Map'!A199</f>
        <v>B</v>
      </c>
      <c r="B199" s="18">
        <f>'[1]Baseline Supply Map'!B199</f>
        <v>38718</v>
      </c>
      <c r="C199" s="28">
        <f>IF(ISNUMBER('[1]Updated Supply Map'!K199),'[1]Updated Supply Map'!K199,"")</f>
      </c>
      <c r="D199" s="18">
        <f>'[1]Baseline Supply Map'!D199</f>
        <v>38534</v>
      </c>
      <c r="E199" t="str">
        <f>'[1]Baseline Supply Map'!R199</f>
        <v>Older people with support needs</v>
      </c>
      <c r="F199">
        <f>'[1]Baseline Supply Map'!F199</f>
        <v>442</v>
      </c>
      <c r="G199" t="str">
        <f>'[1]Baseline Supply Map'!G199</f>
        <v>Housing 21</v>
      </c>
      <c r="H199" t="str">
        <f>'[1]Baseline Supply Map'!H199</f>
        <v>RSL</v>
      </c>
      <c r="I199" t="str">
        <f>'[1]Baseline Supply Map'!I199</f>
        <v>Swinton Court</v>
      </c>
      <c r="J199" s="5">
        <f>IF(ISNUMBER('[1]Updated Supply Map'!N199),'[1]Baseline Supply Map'!Q199,"")</f>
      </c>
      <c r="K199" s="5">
        <f>IF(ISNUMBER('[1]Updated Supply Map'!N199),'[1]Updated Supply Map'!N199,"")</f>
      </c>
      <c r="L199" s="5">
        <f>IF(ISNUMBER('[1]Updated Supply Map'!N199),J199-K199,"")</f>
      </c>
      <c r="M199" s="6">
        <f>IF(ISNUMBER('[1]Updated Supply Map'!N199),L199/J199,"")</f>
      </c>
      <c r="N199">
        <f>IF(ISNUMBER('[1]Updated Supply Map'!K199),(12-(DATEDIF("1/4/5",'[1]Updated Supply Map'!K199,"m"))),"")</f>
      </c>
      <c r="P199" s="6">
        <f>IF(ISNUMBER('[1]Updated Supply Map'!N199),O199/J199,"")</f>
      </c>
      <c r="R199" s="5">
        <f t="shared" si="4"/>
      </c>
    </row>
    <row r="200" spans="1:18" ht="12.75" hidden="1">
      <c r="A200" t="str">
        <f>'[1]Baseline Supply Map'!A200</f>
        <v>B</v>
      </c>
      <c r="B200" s="18">
        <f>'[1]Baseline Supply Map'!B200</f>
        <v>38718</v>
      </c>
      <c r="C200" s="28">
        <f>IF(ISNUMBER('[1]Updated Supply Map'!K200),'[1]Updated Supply Map'!K200,"")</f>
      </c>
      <c r="D200" s="18">
        <f>'[1]Baseline Supply Map'!D200</f>
        <v>38626</v>
      </c>
      <c r="E200" t="str">
        <f>'[1]Baseline Supply Map'!R200</f>
        <v>Older people with support needs</v>
      </c>
      <c r="F200">
        <f>'[1]Baseline Supply Map'!F200</f>
        <v>92</v>
      </c>
      <c r="G200" t="str">
        <f>'[1]Baseline Supply Map'!G200</f>
        <v>Manchester and District H.A.</v>
      </c>
      <c r="H200" t="str">
        <f>'[1]Baseline Supply Map'!H200</f>
        <v>RSL</v>
      </c>
      <c r="I200" t="str">
        <f>'[1]Baseline Supply Map'!I200</f>
        <v>Lancaster Lodge </v>
      </c>
      <c r="J200" s="5">
        <f>IF(ISNUMBER('[1]Updated Supply Map'!N200),'[1]Baseline Supply Map'!Q200,"")</f>
      </c>
      <c r="K200" s="5">
        <f>IF(ISNUMBER('[1]Updated Supply Map'!N200),'[1]Updated Supply Map'!N200,"")</f>
      </c>
      <c r="L200" s="5">
        <f>IF(ISNUMBER('[1]Updated Supply Map'!N200),J200-K200,"")</f>
      </c>
      <c r="M200" s="6">
        <f>IF(ISNUMBER('[1]Updated Supply Map'!N200),L200/J200,"")</f>
      </c>
      <c r="N200">
        <f>IF(ISNUMBER('[1]Updated Supply Map'!K200),(12-(DATEDIF("1/4/5",'[1]Updated Supply Map'!K200,"m"))),"")</f>
      </c>
      <c r="P200" s="6">
        <f>IF(ISNUMBER('[1]Updated Supply Map'!N200),O200/J200,"")</f>
      </c>
      <c r="R200" s="5">
        <f t="shared" si="4"/>
      </c>
    </row>
    <row r="201" spans="1:18" ht="12.75" hidden="1">
      <c r="A201" t="str">
        <f>'[1]Baseline Supply Map'!A201</f>
        <v>B</v>
      </c>
      <c r="B201" s="18">
        <f>'[1]Baseline Supply Map'!B201</f>
        <v>38718</v>
      </c>
      <c r="C201" s="28">
        <f>IF(ISNUMBER('[1]Updated Supply Map'!K201),'[1]Updated Supply Map'!K201,"")</f>
      </c>
      <c r="D201" s="18">
        <f>'[1]Baseline Supply Map'!D201</f>
        <v>38626</v>
      </c>
      <c r="E201" t="str">
        <f>'[1]Baseline Supply Map'!R201</f>
        <v>People with a Physical or Sensory Disability</v>
      </c>
      <c r="F201">
        <f>'[1]Baseline Supply Map'!F201</f>
        <v>371</v>
      </c>
      <c r="G201" t="str">
        <f>'[1]Baseline Supply Map'!G201</f>
        <v>Manchester and District H.A.</v>
      </c>
      <c r="H201" t="str">
        <f>'[1]Baseline Supply Map'!H201</f>
        <v>RSL</v>
      </c>
      <c r="I201" t="str">
        <f>'[1]Baseline Supply Map'!I201</f>
        <v>Monarch Close (4) </v>
      </c>
      <c r="J201" s="5">
        <f>IF(ISNUMBER('[1]Updated Supply Map'!N201),'[1]Baseline Supply Map'!Q201,"")</f>
      </c>
      <c r="K201" s="5">
        <f>IF(ISNUMBER('[1]Updated Supply Map'!N201),'[1]Updated Supply Map'!N201,"")</f>
      </c>
      <c r="L201" s="5">
        <f>IF(ISNUMBER('[1]Updated Supply Map'!N201),J201-K201,"")</f>
      </c>
      <c r="M201" s="6">
        <f>IF(ISNUMBER('[1]Updated Supply Map'!N201),L201/J201,"")</f>
      </c>
      <c r="N201">
        <f>IF(ISNUMBER('[1]Updated Supply Map'!K201),(12-(DATEDIF("1/4/5",'[1]Updated Supply Map'!K201,"m"))),"")</f>
      </c>
      <c r="P201" s="6">
        <f>IF(ISNUMBER('[1]Updated Supply Map'!N201),O201/J201,"")</f>
      </c>
      <c r="R201" s="5">
        <f t="shared" si="4"/>
      </c>
    </row>
    <row r="202" spans="1:18" ht="12.75" hidden="1">
      <c r="A202" t="str">
        <f>'[1]Baseline Supply Map'!A202</f>
        <v>B</v>
      </c>
      <c r="B202" s="18">
        <f>'[1]Baseline Supply Map'!B202</f>
        <v>38718</v>
      </c>
      <c r="C202" s="28">
        <f>IF(ISNUMBER('[1]Updated Supply Map'!K202),'[1]Updated Supply Map'!K202,"")</f>
      </c>
      <c r="D202" s="18">
        <f>'[1]Baseline Supply Map'!D202</f>
        <v>38626</v>
      </c>
      <c r="E202" t="str">
        <f>'[1]Baseline Supply Map'!R202</f>
        <v>Older people with support needs</v>
      </c>
      <c r="F202">
        <f>'[1]Baseline Supply Map'!F202</f>
        <v>370</v>
      </c>
      <c r="G202" t="str">
        <f>'[1]Baseline Supply Map'!G202</f>
        <v>Manchester and District H.A.</v>
      </c>
      <c r="H202" t="str">
        <f>'[1]Baseline Supply Map'!H202</f>
        <v>RSL</v>
      </c>
      <c r="I202" t="str">
        <f>'[1]Baseline Supply Map'!I202</f>
        <v>Otterburn House</v>
      </c>
      <c r="J202" s="5">
        <f>IF(ISNUMBER('[1]Updated Supply Map'!N202),'[1]Baseline Supply Map'!Q202,"")</f>
      </c>
      <c r="K202" s="5">
        <f>IF(ISNUMBER('[1]Updated Supply Map'!N202),'[1]Updated Supply Map'!N202,"")</f>
      </c>
      <c r="L202" s="5">
        <f>IF(ISNUMBER('[1]Updated Supply Map'!N202),J202-K202,"")</f>
      </c>
      <c r="M202" s="6">
        <f>IF(ISNUMBER('[1]Updated Supply Map'!N202),L202/J202,"")</f>
      </c>
      <c r="N202">
        <f>IF(ISNUMBER('[1]Updated Supply Map'!K202),(12-(DATEDIF("1/4/5",'[1]Updated Supply Map'!K202,"m"))),"")</f>
      </c>
      <c r="P202" s="6">
        <f>IF(ISNUMBER('[1]Updated Supply Map'!N202),O202/J202,"")</f>
      </c>
      <c r="R202" s="5">
        <f t="shared" si="4"/>
      </c>
    </row>
    <row r="203" spans="1:18" ht="12.75" hidden="1">
      <c r="A203" t="str">
        <f>'[1]Baseline Supply Map'!A203</f>
        <v>B</v>
      </c>
      <c r="B203" s="18">
        <f>'[1]Baseline Supply Map'!B203</f>
        <v>38718</v>
      </c>
      <c r="C203" s="28">
        <f>IF(ISNUMBER('[1]Updated Supply Map'!K203),'[1]Updated Supply Map'!K203,"")</f>
      </c>
      <c r="D203" s="18">
        <f>'[1]Baseline Supply Map'!D203</f>
        <v>38626</v>
      </c>
      <c r="E203" t="str">
        <f>'[1]Baseline Supply Map'!R203</f>
        <v>Older people with support needs</v>
      </c>
      <c r="F203">
        <f>'[1]Baseline Supply Map'!F203</f>
        <v>597</v>
      </c>
      <c r="G203" t="str">
        <f>'[1]Baseline Supply Map'!G203</f>
        <v>Manchester Methodist Housing Association</v>
      </c>
      <c r="H203" t="str">
        <f>'[1]Baseline Supply Map'!H203</f>
        <v>RSL</v>
      </c>
      <c r="I203" t="str">
        <f>'[1]Baseline Supply Map'!I203</f>
        <v>CareLine </v>
      </c>
      <c r="J203" s="5">
        <f>IF(ISNUMBER('[1]Updated Supply Map'!N203),'[1]Baseline Supply Map'!Q203,"")</f>
      </c>
      <c r="K203" s="5">
        <f>IF(ISNUMBER('[1]Updated Supply Map'!N203),'[1]Updated Supply Map'!N203,"")</f>
      </c>
      <c r="L203" s="5">
        <f>IF(ISNUMBER('[1]Updated Supply Map'!N203),J203-K203,"")</f>
      </c>
      <c r="M203" s="6">
        <f>IF(ISNUMBER('[1]Updated Supply Map'!N203),L203/J203,"")</f>
      </c>
      <c r="N203">
        <f>IF(ISNUMBER('[1]Updated Supply Map'!K203),(12-(DATEDIF("1/4/5",'[1]Updated Supply Map'!K203,"m"))),"")</f>
      </c>
      <c r="P203" s="6">
        <f>IF(ISNUMBER('[1]Updated Supply Map'!N203),O203/J203,"")</f>
      </c>
      <c r="R203" s="5">
        <f t="shared" si="4"/>
      </c>
    </row>
    <row r="204" spans="1:18" ht="12.75" hidden="1">
      <c r="A204" t="str">
        <f>'[1]Baseline Supply Map'!A204</f>
        <v>B</v>
      </c>
      <c r="B204" s="18">
        <f>'[1]Baseline Supply Map'!B204</f>
        <v>38718</v>
      </c>
      <c r="C204" s="28">
        <f>IF(ISNUMBER('[1]Updated Supply Map'!K204),'[1]Updated Supply Map'!K204,"")</f>
      </c>
      <c r="D204" s="18">
        <f>'[1]Baseline Supply Map'!D204</f>
        <v>38626</v>
      </c>
      <c r="E204" t="str">
        <f>'[1]Baseline Supply Map'!R204</f>
        <v>Older people with support needs</v>
      </c>
      <c r="F204">
        <f>'[1]Baseline Supply Map'!F204</f>
        <v>28</v>
      </c>
      <c r="G204" t="str">
        <f>'[1]Baseline Supply Map'!G204</f>
        <v>Manchester Methodist Housing Association</v>
      </c>
      <c r="H204" t="str">
        <f>'[1]Baseline Supply Map'!H204</f>
        <v>RSL</v>
      </c>
      <c r="I204" t="str">
        <f>'[1]Baseline Supply Map'!I204</f>
        <v>John Atkinson Ct</v>
      </c>
      <c r="J204" s="5">
        <f>IF(ISNUMBER('[1]Updated Supply Map'!N204),'[1]Baseline Supply Map'!Q204,"")</f>
      </c>
      <c r="K204" s="5">
        <f>IF(ISNUMBER('[1]Updated Supply Map'!N204),'[1]Updated Supply Map'!N204,"")</f>
      </c>
      <c r="L204" s="5">
        <f>IF(ISNUMBER('[1]Updated Supply Map'!N204),J204-K204,"")</f>
      </c>
      <c r="M204" s="6">
        <f>IF(ISNUMBER('[1]Updated Supply Map'!N204),L204/J204,"")</f>
      </c>
      <c r="N204">
        <f>IF(ISNUMBER('[1]Updated Supply Map'!K204),(12-(DATEDIF("1/4/5",'[1]Updated Supply Map'!K204,"m"))),"")</f>
      </c>
      <c r="P204" s="6">
        <f>IF(ISNUMBER('[1]Updated Supply Map'!N204),O204/J204,"")</f>
      </c>
      <c r="R204" s="5">
        <f t="shared" si="4"/>
      </c>
    </row>
    <row r="205" spans="1:18" ht="12.75" hidden="1">
      <c r="A205" t="str">
        <f>'[1]Baseline Supply Map'!A205</f>
        <v>B</v>
      </c>
      <c r="B205" s="18">
        <f>'[1]Baseline Supply Map'!B205</f>
        <v>38718</v>
      </c>
      <c r="C205" s="28">
        <f>IF(ISNUMBER('[1]Updated Supply Map'!K205),'[1]Updated Supply Map'!K205,"")</f>
      </c>
      <c r="D205" s="18">
        <f>'[1]Baseline Supply Map'!D205</f>
        <v>38626</v>
      </c>
      <c r="E205" t="str">
        <f>'[1]Baseline Supply Map'!R205</f>
        <v>People with HIV / AIDS</v>
      </c>
      <c r="F205">
        <f>'[1]Baseline Supply Map'!F205</f>
        <v>22</v>
      </c>
      <c r="G205" t="str">
        <f>'[1]Baseline Supply Map'!G205</f>
        <v>Manchester Methodist Housing Association</v>
      </c>
      <c r="H205" t="str">
        <f>'[1]Baseline Supply Map'!H205</f>
        <v>RSL</v>
      </c>
      <c r="I205" t="str">
        <f>'[1]Baseline Supply Map'!I205</f>
        <v>Renaissance Project 17 Buckingham</v>
      </c>
      <c r="J205" s="5">
        <f>IF(ISNUMBER('[1]Updated Supply Map'!N205),'[1]Baseline Supply Map'!Q205,"")</f>
      </c>
      <c r="K205" s="5">
        <f>IF(ISNUMBER('[1]Updated Supply Map'!N205),'[1]Updated Supply Map'!N205,"")</f>
      </c>
      <c r="L205" s="5">
        <f>IF(ISNUMBER('[1]Updated Supply Map'!N205),J205-K205,"")</f>
      </c>
      <c r="M205" s="6">
        <f>IF(ISNUMBER('[1]Updated Supply Map'!N205),L205/J205,"")</f>
      </c>
      <c r="N205">
        <f>IF(ISNUMBER('[1]Updated Supply Map'!K205),(12-(DATEDIF("1/4/5",'[1]Updated Supply Map'!K205,"m"))),"")</f>
      </c>
      <c r="P205" s="6">
        <f>IF(ISNUMBER('[1]Updated Supply Map'!N205),O205/J205,"")</f>
      </c>
      <c r="R205" s="5">
        <f t="shared" si="4"/>
      </c>
    </row>
    <row r="206" spans="1:18" ht="12.75" hidden="1">
      <c r="A206" t="str">
        <f>'[1]Baseline Supply Map'!A206</f>
        <v>B</v>
      </c>
      <c r="B206" s="18">
        <f>'[1]Baseline Supply Map'!B206</f>
        <v>38718</v>
      </c>
      <c r="C206" s="28">
        <f>IF(ISNUMBER('[1]Updated Supply Map'!K206),'[1]Updated Supply Map'!K206,"")</f>
      </c>
      <c r="D206" s="18">
        <f>'[1]Baseline Supply Map'!D206</f>
        <v>38626</v>
      </c>
      <c r="E206" t="str">
        <f>'[1]Baseline Supply Map'!R206</f>
        <v>People with HIV / AIDS</v>
      </c>
      <c r="F206">
        <f>'[1]Baseline Supply Map'!F206</f>
        <v>561</v>
      </c>
      <c r="G206" t="str">
        <f>'[1]Baseline Supply Map'!G206</f>
        <v>Manchester Methodist Housing Association</v>
      </c>
      <c r="H206" t="str">
        <f>'[1]Baseline Supply Map'!H206</f>
        <v>RSL</v>
      </c>
      <c r="I206" t="str">
        <f>'[1]Baseline Supply Map'!I206</f>
        <v>Renaissance Project 196 Trafford</v>
      </c>
      <c r="J206" s="5">
        <f>IF(ISNUMBER('[1]Updated Supply Map'!N206),'[1]Baseline Supply Map'!Q206,"")</f>
      </c>
      <c r="K206" s="5">
        <f>IF(ISNUMBER('[1]Updated Supply Map'!N206),'[1]Updated Supply Map'!N206,"")</f>
      </c>
      <c r="L206" s="5">
        <f>IF(ISNUMBER('[1]Updated Supply Map'!N206),J206-K206,"")</f>
      </c>
      <c r="M206" s="6">
        <f>IF(ISNUMBER('[1]Updated Supply Map'!N206),L206/J206,"")</f>
      </c>
      <c r="N206">
        <f>IF(ISNUMBER('[1]Updated Supply Map'!K206),(12-(DATEDIF("1/4/5",'[1]Updated Supply Map'!K206,"m"))),"")</f>
      </c>
      <c r="P206" s="6">
        <f>IF(ISNUMBER('[1]Updated Supply Map'!N206),O206/J206,"")</f>
      </c>
      <c r="R206" s="5">
        <f t="shared" si="4"/>
      </c>
    </row>
    <row r="207" spans="1:18" ht="12.75" hidden="1">
      <c r="A207" t="str">
        <f>'[1]Baseline Supply Map'!A207</f>
        <v>B</v>
      </c>
      <c r="B207" s="18">
        <f>'[1]Baseline Supply Map'!B207</f>
        <v>38718</v>
      </c>
      <c r="C207" s="28">
        <f>IF(ISNUMBER('[1]Updated Supply Map'!K207),'[1]Updated Supply Map'!K207,"")</f>
      </c>
      <c r="D207" s="18">
        <f>'[1]Baseline Supply Map'!D207</f>
        <v>38626</v>
      </c>
      <c r="E207" t="str">
        <f>'[1]Baseline Supply Map'!R207</f>
        <v>People with HIV / AIDS</v>
      </c>
      <c r="F207">
        <f>'[1]Baseline Supply Map'!F207</f>
        <v>562</v>
      </c>
      <c r="G207" t="str">
        <f>'[1]Baseline Supply Map'!G207</f>
        <v>Manchester Methodist Housing Association</v>
      </c>
      <c r="H207" t="str">
        <f>'[1]Baseline Supply Map'!H207</f>
        <v>RSL</v>
      </c>
      <c r="I207" t="str">
        <f>'[1]Baseline Supply Map'!I207</f>
        <v>Renaissance Project 26 Colman</v>
      </c>
      <c r="J207" s="5">
        <f>IF(ISNUMBER('[1]Updated Supply Map'!N207),'[1]Baseline Supply Map'!Q207,"")</f>
      </c>
      <c r="K207" s="5">
        <f>IF(ISNUMBER('[1]Updated Supply Map'!N207),'[1]Updated Supply Map'!N207,"")</f>
      </c>
      <c r="L207" s="5">
        <f>IF(ISNUMBER('[1]Updated Supply Map'!N207),J207-K207,"")</f>
      </c>
      <c r="M207" s="6">
        <f>IF(ISNUMBER('[1]Updated Supply Map'!N207),L207/J207,"")</f>
      </c>
      <c r="N207">
        <f>IF(ISNUMBER('[1]Updated Supply Map'!K207),(12-(DATEDIF("1/4/5",'[1]Updated Supply Map'!K207,"m"))),"")</f>
      </c>
      <c r="P207" s="6">
        <f>IF(ISNUMBER('[1]Updated Supply Map'!N207),O207/J207,"")</f>
      </c>
      <c r="R207" s="5">
        <f t="shared" si="4"/>
      </c>
    </row>
    <row r="208" spans="1:18" ht="12.75" hidden="1">
      <c r="A208" t="str">
        <f>'[1]Baseline Supply Map'!A208</f>
        <v>B</v>
      </c>
      <c r="B208" s="18">
        <f>'[1]Baseline Supply Map'!B208</f>
        <v>38718</v>
      </c>
      <c r="C208" s="28">
        <f>IF(ISNUMBER('[1]Updated Supply Map'!K208),'[1]Updated Supply Map'!K208,"")</f>
      </c>
      <c r="D208" s="18">
        <f>'[1]Baseline Supply Map'!D208</f>
        <v>38626</v>
      </c>
      <c r="E208" t="str">
        <f>'[1]Baseline Supply Map'!R208</f>
        <v>People with HIV / AIDS</v>
      </c>
      <c r="F208">
        <f>'[1]Baseline Supply Map'!F208</f>
        <v>563</v>
      </c>
      <c r="G208" t="str">
        <f>'[1]Baseline Supply Map'!G208</f>
        <v>Manchester Methodist Housing Association</v>
      </c>
      <c r="H208" t="str">
        <f>'[1]Baseline Supply Map'!H208</f>
        <v>RSL</v>
      </c>
      <c r="I208" t="str">
        <f>'[1]Baseline Supply Map'!I208</f>
        <v>Renaissance Project St Heliers</v>
      </c>
      <c r="J208" s="5">
        <f>IF(ISNUMBER('[1]Updated Supply Map'!N208),'[1]Baseline Supply Map'!Q208,"")</f>
      </c>
      <c r="K208" s="5">
        <f>IF(ISNUMBER('[1]Updated Supply Map'!N208),'[1]Updated Supply Map'!N208,"")</f>
      </c>
      <c r="L208" s="5">
        <f>IF(ISNUMBER('[1]Updated Supply Map'!N208),J208-K208,"")</f>
      </c>
      <c r="M208" s="6">
        <f>IF(ISNUMBER('[1]Updated Supply Map'!N208),L208/J208,"")</f>
      </c>
      <c r="N208">
        <f>IF(ISNUMBER('[1]Updated Supply Map'!K208),(12-(DATEDIF("1/4/5",'[1]Updated Supply Map'!K208,"m"))),"")</f>
      </c>
      <c r="P208" s="6">
        <f>IF(ISNUMBER('[1]Updated Supply Map'!N208),O208/J208,"")</f>
      </c>
      <c r="R208" s="5">
        <f t="shared" si="4"/>
      </c>
    </row>
    <row r="209" spans="1:18" ht="12.75" hidden="1">
      <c r="A209" t="str">
        <f>'[1]Baseline Supply Map'!A209</f>
        <v>B</v>
      </c>
      <c r="B209" s="18">
        <f>'[1]Baseline Supply Map'!B209</f>
        <v>38718</v>
      </c>
      <c r="C209" s="28">
        <f>IF(ISNUMBER('[1]Updated Supply Map'!K209),'[1]Updated Supply Map'!K209,"")</f>
      </c>
      <c r="D209" s="18">
        <f>'[1]Baseline Supply Map'!D209</f>
        <v>38626</v>
      </c>
      <c r="E209" t="str">
        <f>'[1]Baseline Supply Map'!R209</f>
        <v>People with HIV / AIDS</v>
      </c>
      <c r="F209">
        <f>'[1]Baseline Supply Map'!F209</f>
        <v>564</v>
      </c>
      <c r="G209" t="str">
        <f>'[1]Baseline Supply Map'!G209</f>
        <v>Manchester Methodist Housing Association</v>
      </c>
      <c r="H209" t="str">
        <f>'[1]Baseline Supply Map'!H209</f>
        <v>RSL</v>
      </c>
      <c r="I209" t="str">
        <f>'[1]Baseline Supply Map'!I209</f>
        <v>Renaissance Project 4 Knutsford</v>
      </c>
      <c r="J209" s="5">
        <f>IF(ISNUMBER('[1]Updated Supply Map'!N209),'[1]Baseline Supply Map'!Q209,"")</f>
      </c>
      <c r="K209" s="5">
        <f>IF(ISNUMBER('[1]Updated Supply Map'!N209),'[1]Updated Supply Map'!N209,"")</f>
      </c>
      <c r="L209" s="5">
        <f>IF(ISNUMBER('[1]Updated Supply Map'!N209),J209-K209,"")</f>
      </c>
      <c r="M209" s="6">
        <f>IF(ISNUMBER('[1]Updated Supply Map'!N209),L209/J209,"")</f>
      </c>
      <c r="N209">
        <f>IF(ISNUMBER('[1]Updated Supply Map'!K209),(12-(DATEDIF("1/4/5",'[1]Updated Supply Map'!K209,"m"))),"")</f>
      </c>
      <c r="P209" s="6">
        <f>IF(ISNUMBER('[1]Updated Supply Map'!N209),O209/J209,"")</f>
      </c>
      <c r="R209" s="5">
        <f t="shared" si="4"/>
      </c>
    </row>
    <row r="210" spans="1:18" ht="12.75" hidden="1">
      <c r="A210" t="str">
        <f>'[1]Baseline Supply Map'!A210</f>
        <v>B</v>
      </c>
      <c r="B210" s="18">
        <f>'[1]Baseline Supply Map'!B210</f>
        <v>38718</v>
      </c>
      <c r="C210" s="28">
        <f>IF(ISNUMBER('[1]Updated Supply Map'!K210),'[1]Updated Supply Map'!K210,"")</f>
      </c>
      <c r="D210" s="18">
        <f>'[1]Baseline Supply Map'!D210</f>
        <v>38626</v>
      </c>
      <c r="E210" t="str">
        <f>'[1]Baseline Supply Map'!R210</f>
        <v>People with HIV / AIDS</v>
      </c>
      <c r="F210">
        <f>'[1]Baseline Supply Map'!F210</f>
        <v>661</v>
      </c>
      <c r="G210" t="str">
        <f>'[1]Baseline Supply Map'!G210</f>
        <v>Manchester Methodist Housing Association</v>
      </c>
      <c r="H210" t="str">
        <f>'[1]Baseline Supply Map'!H210</f>
        <v>RSL</v>
      </c>
      <c r="I210" t="str">
        <f>'[1]Baseline Supply Map'!I210</f>
        <v>Renaissance Project 93a Lower Seedley (565) </v>
      </c>
      <c r="J210" s="5">
        <f>IF(ISNUMBER('[1]Updated Supply Map'!N210),'[1]Baseline Supply Map'!Q210,"")</f>
      </c>
      <c r="K210" s="5">
        <f>IF(ISNUMBER('[1]Updated Supply Map'!N210),'[1]Updated Supply Map'!N210,"")</f>
      </c>
      <c r="L210" s="5">
        <f>IF(ISNUMBER('[1]Updated Supply Map'!N210),J210-K210,"")</f>
      </c>
      <c r="M210" s="6">
        <f>IF(ISNUMBER('[1]Updated Supply Map'!N210),L210/J210,"")</f>
      </c>
      <c r="N210">
        <f>IF(ISNUMBER('[1]Updated Supply Map'!K210),(12-(DATEDIF("1/4/5",'[1]Updated Supply Map'!K210,"m"))),"")</f>
      </c>
      <c r="P210" s="6">
        <f>IF(ISNUMBER('[1]Updated Supply Map'!N210),O210/J210,"")</f>
      </c>
      <c r="R210" s="5">
        <f t="shared" si="4"/>
      </c>
    </row>
    <row r="211" spans="1:18" ht="12.75" hidden="1">
      <c r="A211" t="str">
        <f>'[1]Baseline Supply Map'!A211</f>
        <v>C</v>
      </c>
      <c r="B211" s="18">
        <f>'[1]Baseline Supply Map'!B211</f>
        <v>38718</v>
      </c>
      <c r="C211" s="28">
        <f>IF(ISNUMBER('[1]Updated Supply Map'!K211),'[1]Updated Supply Map'!K211,"")</f>
      </c>
      <c r="D211" s="18">
        <f>'[1]Baseline Supply Map'!D211</f>
        <v>38534</v>
      </c>
      <c r="E211" t="str">
        <f>'[1]Baseline Supply Map'!R211</f>
        <v>Older people with support needs</v>
      </c>
      <c r="F211">
        <f>'[1]Baseline Supply Map'!F211</f>
        <v>354</v>
      </c>
      <c r="G211" t="str">
        <f>'[1]Baseline Supply Map'!G211</f>
        <v>Collingwood HA</v>
      </c>
      <c r="H211" t="str">
        <f>'[1]Baseline Supply Map'!H211</f>
        <v>RSL</v>
      </c>
      <c r="I211" t="str">
        <f>'[1]Baseline Supply Map'!I211</f>
        <v>Collingwood Sheltered Housing Service Parrs Court</v>
      </c>
      <c r="J211" s="5">
        <f>IF(ISNUMBER('[1]Updated Supply Map'!N211),'[1]Baseline Supply Map'!Q211,"")</f>
      </c>
      <c r="K211" s="5">
        <f>IF(ISNUMBER('[1]Updated Supply Map'!N211),'[1]Updated Supply Map'!N211,"")</f>
      </c>
      <c r="L211" s="5">
        <f>IF(ISNUMBER('[1]Updated Supply Map'!N211),J211-K211,"")</f>
      </c>
      <c r="M211" s="6">
        <f>IF(ISNUMBER('[1]Updated Supply Map'!N211),L211/J211,"")</f>
      </c>
      <c r="N211">
        <f>IF(ISNUMBER('[1]Updated Supply Map'!K211),(12-(DATEDIF("1/4/5",'[1]Updated Supply Map'!K211,"m"))),"")</f>
      </c>
      <c r="P211" s="6">
        <f>IF(ISNUMBER('[1]Updated Supply Map'!N211),O211/J211,"")</f>
      </c>
      <c r="R211" s="5">
        <f t="shared" si="4"/>
      </c>
    </row>
    <row r="212" spans="1:18" ht="12.75" hidden="1">
      <c r="A212" t="str">
        <f>'[1]Baseline Supply Map'!A212</f>
        <v>C</v>
      </c>
      <c r="B212" s="18">
        <f>'[1]Baseline Supply Map'!B212</f>
        <v>38718</v>
      </c>
      <c r="C212" s="28">
        <f>IF(ISNUMBER('[1]Updated Supply Map'!K212),'[1]Updated Supply Map'!K212,"")</f>
      </c>
      <c r="D212" s="18">
        <f>'[1]Baseline Supply Map'!D212</f>
        <v>38534</v>
      </c>
      <c r="E212" t="str">
        <f>'[1]Baseline Supply Map'!R212</f>
        <v>Older people with support needs</v>
      </c>
      <c r="F212">
        <f>'[1]Baseline Supply Map'!F212</f>
        <v>430</v>
      </c>
      <c r="G212" t="str">
        <f>'[1]Baseline Supply Map'!G212</f>
        <v>Collingwood HA</v>
      </c>
      <c r="H212" t="str">
        <f>'[1]Baseline Supply Map'!H212</f>
        <v>RSL</v>
      </c>
      <c r="I212" t="str">
        <f>'[1]Baseline Supply Map'!I212</f>
        <v>Collingwood Sheltered Housing Service St Pauls</v>
      </c>
      <c r="J212" s="5">
        <f>IF(ISNUMBER('[1]Updated Supply Map'!N212),'[1]Baseline Supply Map'!Q212,"")</f>
      </c>
      <c r="K212" s="5">
        <f>IF(ISNUMBER('[1]Updated Supply Map'!N212),'[1]Updated Supply Map'!N212,"")</f>
      </c>
      <c r="L212" s="5">
        <f>IF(ISNUMBER('[1]Updated Supply Map'!N212),J212-K212,"")</f>
      </c>
      <c r="M212" s="6">
        <f>IF(ISNUMBER('[1]Updated Supply Map'!N212),L212/J212,"")</f>
      </c>
      <c r="N212">
        <f>IF(ISNUMBER('[1]Updated Supply Map'!K212),(12-(DATEDIF("1/4/5",'[1]Updated Supply Map'!K212,"m"))),"")</f>
      </c>
      <c r="P212" s="6">
        <f>IF(ISNUMBER('[1]Updated Supply Map'!N212),O212/J212,"")</f>
      </c>
      <c r="R212" s="5">
        <f t="shared" si="4"/>
      </c>
    </row>
    <row r="213" spans="1:18" ht="12.75" hidden="1">
      <c r="A213" t="str">
        <f>'[1]Baseline Supply Map'!A213</f>
        <v>C</v>
      </c>
      <c r="B213" s="18">
        <f>'[1]Baseline Supply Map'!B213</f>
        <v>38718</v>
      </c>
      <c r="C213" s="28">
        <f>IF(ISNUMBER('[1]Updated Supply Map'!K213),'[1]Updated Supply Map'!K213,"")</f>
      </c>
      <c r="D213" s="18">
        <f>'[1]Baseline Supply Map'!D213</f>
        <v>38534</v>
      </c>
      <c r="E213" t="str">
        <f>'[1]Baseline Supply Map'!R213</f>
        <v>Older people with support needs</v>
      </c>
      <c r="F213">
        <f>'[1]Baseline Supply Map'!F213</f>
        <v>24</v>
      </c>
      <c r="G213" t="str">
        <f>'[1]Baseline Supply Map'!G213</f>
        <v>English Churches Housing Group</v>
      </c>
      <c r="H213" t="str">
        <f>'[1]Baseline Supply Map'!H213</f>
        <v>RSL</v>
      </c>
      <c r="I213" t="str">
        <f>'[1]Baseline Supply Map'!I213</f>
        <v>Pennine Court</v>
      </c>
      <c r="J213" s="5">
        <f>IF(ISNUMBER('[1]Updated Supply Map'!N213),'[1]Baseline Supply Map'!Q213,"")</f>
      </c>
      <c r="K213" s="5">
        <f>IF(ISNUMBER('[1]Updated Supply Map'!N213),'[1]Updated Supply Map'!N213,"")</f>
      </c>
      <c r="L213" s="5">
        <f>IF(ISNUMBER('[1]Updated Supply Map'!N213),J213-K213,"")</f>
      </c>
      <c r="M213" s="6">
        <f>IF(ISNUMBER('[1]Updated Supply Map'!N213),L213/J213,"")</f>
      </c>
      <c r="N213">
        <f>IF(ISNUMBER('[1]Updated Supply Map'!K213),(12-(DATEDIF("1/4/5",'[1]Updated Supply Map'!K213,"m"))),"")</f>
      </c>
      <c r="P213" s="6">
        <f>IF(ISNUMBER('[1]Updated Supply Map'!N213),O213/J213,"")</f>
      </c>
      <c r="R213" s="5">
        <f t="shared" si="4"/>
      </c>
    </row>
    <row r="214" spans="1:18" ht="12.75" hidden="1">
      <c r="A214" t="str">
        <f>'[1]Baseline Supply Map'!A214</f>
        <v>C</v>
      </c>
      <c r="B214" s="18">
        <f>'[1]Baseline Supply Map'!B214</f>
        <v>38718</v>
      </c>
      <c r="C214" s="28">
        <f>IF(ISNUMBER('[1]Updated Supply Map'!K214),'[1]Updated Supply Map'!K214,"")</f>
      </c>
      <c r="D214" s="18">
        <f>'[1]Baseline Supply Map'!D214</f>
        <v>38534</v>
      </c>
      <c r="E214" t="str">
        <f>'[1]Baseline Supply Map'!R214</f>
        <v>Older people with support needs</v>
      </c>
      <c r="F214">
        <f>'[1]Baseline Supply Map'!F214</f>
        <v>98</v>
      </c>
      <c r="G214" t="str">
        <f>'[1]Baseline Supply Map'!G214</f>
        <v>Hanover Housing Association</v>
      </c>
      <c r="H214" t="str">
        <f>'[1]Baseline Supply Map'!H214</f>
        <v>RSL</v>
      </c>
      <c r="I214" t="str">
        <f>'[1]Baseline Supply Map'!I214</f>
        <v>Hanover Court</v>
      </c>
      <c r="J214" s="5">
        <f>IF(ISNUMBER('[1]Updated Supply Map'!N214),'[1]Baseline Supply Map'!Q214,"")</f>
      </c>
      <c r="K214" s="5">
        <f>IF(ISNUMBER('[1]Updated Supply Map'!N214),'[1]Updated Supply Map'!N214,"")</f>
      </c>
      <c r="L214" s="5">
        <f>IF(ISNUMBER('[1]Updated Supply Map'!N214),J214-K214,"")</f>
      </c>
      <c r="M214" s="6">
        <f>IF(ISNUMBER('[1]Updated Supply Map'!N214),L214/J214,"")</f>
      </c>
      <c r="N214">
        <f>IF(ISNUMBER('[1]Updated Supply Map'!K214),(12-(DATEDIF("1/4/5",'[1]Updated Supply Map'!K214,"m"))),"")</f>
      </c>
      <c r="P214" s="6">
        <f>IF(ISNUMBER('[1]Updated Supply Map'!N214),O214/J214,"")</f>
      </c>
      <c r="R214" s="5">
        <f t="shared" si="4"/>
      </c>
    </row>
    <row r="215" spans="1:18" ht="12.75" hidden="1">
      <c r="A215" t="str">
        <f>'[1]Baseline Supply Map'!A215</f>
        <v>C</v>
      </c>
      <c r="B215" s="18">
        <f>'[1]Baseline Supply Map'!B215</f>
        <v>38718</v>
      </c>
      <c r="C215" s="28">
        <f>IF(ISNUMBER('[1]Updated Supply Map'!K215),'[1]Updated Supply Map'!K215,"")</f>
      </c>
      <c r="D215" s="18">
        <f>'[1]Baseline Supply Map'!D215</f>
        <v>38534</v>
      </c>
      <c r="E215" t="str">
        <f>'[1]Baseline Supply Map'!R215</f>
        <v>Older people with support needs</v>
      </c>
      <c r="F215">
        <f>'[1]Baseline Supply Map'!F215</f>
        <v>108</v>
      </c>
      <c r="G215" t="str">
        <f>'[1]Baseline Supply Map'!G215</f>
        <v>Humphrey Booth</v>
      </c>
      <c r="H215" t="str">
        <f>'[1]Baseline Supply Map'!H215</f>
        <v>RSL</v>
      </c>
      <c r="I215" t="str">
        <f>'[1]Baseline Supply Map'!I215</f>
        <v>Humphrey Booth</v>
      </c>
      <c r="J215" s="5">
        <f>IF(ISNUMBER('[1]Updated Supply Map'!N215),'[1]Baseline Supply Map'!Q215,"")</f>
      </c>
      <c r="K215" s="5">
        <f>IF(ISNUMBER('[1]Updated Supply Map'!N215),'[1]Updated Supply Map'!N215,"")</f>
      </c>
      <c r="L215" s="5">
        <f>IF(ISNUMBER('[1]Updated Supply Map'!N215),J215-K215,"")</f>
      </c>
      <c r="M215" s="6">
        <f>IF(ISNUMBER('[1]Updated Supply Map'!N215),L215/J215,"")</f>
      </c>
      <c r="N215">
        <f>IF(ISNUMBER('[1]Updated Supply Map'!K215),(12-(DATEDIF("1/4/5",'[1]Updated Supply Map'!K215,"m"))),"")</f>
      </c>
      <c r="P215" s="6">
        <f>IF(ISNUMBER('[1]Updated Supply Map'!N215),O215/J215,"")</f>
      </c>
      <c r="R215" s="5">
        <f t="shared" si="4"/>
      </c>
    </row>
    <row r="216" spans="1:18" ht="12.75" hidden="1">
      <c r="A216" t="str">
        <f>'[1]Baseline Supply Map'!A216</f>
        <v>A</v>
      </c>
      <c r="B216" s="18">
        <f>'[1]Baseline Supply Map'!B216</f>
        <v>38749</v>
      </c>
      <c r="C216" s="28">
        <f>IF(ISNUMBER('[1]Updated Supply Map'!K216),'[1]Updated Supply Map'!K216,"")</f>
      </c>
      <c r="D216" s="18">
        <f>'[1]Baseline Supply Map'!D216</f>
        <v>38626</v>
      </c>
      <c r="E216" t="str">
        <f>'[1]Baseline Supply Map'!R216</f>
        <v>Older people with support needs</v>
      </c>
      <c r="F216">
        <f>'[1]Baseline Supply Map'!F216</f>
        <v>110</v>
      </c>
      <c r="G216" t="str">
        <f>'[1]Baseline Supply Map'!G216</f>
        <v>Mosscare Housing Ltd</v>
      </c>
      <c r="H216" t="str">
        <f>'[1]Baseline Supply Map'!H216</f>
        <v>RSL</v>
      </c>
      <c r="I216" t="str">
        <f>'[1]Baseline Supply Map'!I216</f>
        <v>St Ambrose gardens</v>
      </c>
      <c r="J216" s="5">
        <f>IF(ISNUMBER('[1]Updated Supply Map'!N216),'[1]Baseline Supply Map'!Q216,"")</f>
      </c>
      <c r="K216" s="5">
        <f>IF(ISNUMBER('[1]Updated Supply Map'!N216),'[1]Updated Supply Map'!N216,"")</f>
      </c>
      <c r="L216" s="5">
        <f>IF(ISNUMBER('[1]Updated Supply Map'!N216),J216-K216,"")</f>
      </c>
      <c r="M216" s="6">
        <f>IF(ISNUMBER('[1]Updated Supply Map'!N216),L216/J216,"")</f>
      </c>
      <c r="N216">
        <f>IF(ISNUMBER('[1]Updated Supply Map'!K216),(12-(DATEDIF("1/4/5",'[1]Updated Supply Map'!K216,"m"))),"")</f>
      </c>
      <c r="P216" s="6">
        <f>IF(ISNUMBER('[1]Updated Supply Map'!N216),O216/J216,"")</f>
      </c>
      <c r="R216" s="5">
        <f t="shared" si="4"/>
      </c>
    </row>
    <row r="217" spans="1:18" ht="12.75" hidden="1">
      <c r="A217" t="str">
        <f>'[1]Baseline Supply Map'!A217</f>
        <v>A</v>
      </c>
      <c r="B217" s="18">
        <f>'[1]Baseline Supply Map'!B217</f>
        <v>38749</v>
      </c>
      <c r="C217" s="28">
        <f>IF(ISNUMBER('[1]Updated Supply Map'!K217),'[1]Updated Supply Map'!K217,"")</f>
      </c>
      <c r="D217" s="18">
        <f>'[1]Baseline Supply Map'!D217</f>
        <v>38626</v>
      </c>
      <c r="E217" t="str">
        <f>'[1]Baseline Supply Map'!R217</f>
        <v>People with a Physical or Sensory Disability</v>
      </c>
      <c r="F217">
        <f>'[1]Baseline Supply Map'!F217</f>
        <v>530</v>
      </c>
      <c r="G217" t="str">
        <f>'[1]Baseline Supply Map'!G217</f>
        <v>Mosscare Housing Ltd</v>
      </c>
      <c r="H217" t="str">
        <f>'[1]Baseline Supply Map'!H217</f>
        <v>RSL</v>
      </c>
      <c r="I217" t="str">
        <f>'[1]Baseline Supply Map'!I217</f>
        <v>St Ambrose gardens (Flat 21)</v>
      </c>
      <c r="J217" s="5">
        <f>IF(ISNUMBER('[1]Updated Supply Map'!N217),'[1]Baseline Supply Map'!Q217,"")</f>
      </c>
      <c r="K217" s="5">
        <f>IF(ISNUMBER('[1]Updated Supply Map'!N217),'[1]Updated Supply Map'!N217,"")</f>
      </c>
      <c r="L217" s="5">
        <f>IF(ISNUMBER('[1]Updated Supply Map'!N217),J217-K217,"")</f>
      </c>
      <c r="M217" s="6">
        <f>IF(ISNUMBER('[1]Updated Supply Map'!N217),L217/J217,"")</f>
      </c>
      <c r="N217">
        <f>IF(ISNUMBER('[1]Updated Supply Map'!K217),(12-(DATEDIF("1/4/5",'[1]Updated Supply Map'!K217,"m"))),"")</f>
      </c>
      <c r="P217" s="6">
        <f>IF(ISNUMBER('[1]Updated Supply Map'!N217),O217/J217,"")</f>
      </c>
      <c r="R217" s="5">
        <f t="shared" si="4"/>
      </c>
    </row>
    <row r="218" spans="1:18" ht="12.75" hidden="1">
      <c r="A218" t="str">
        <f>'[1]Baseline Supply Map'!A218</f>
        <v>A</v>
      </c>
      <c r="B218" s="18">
        <f>'[1]Baseline Supply Map'!B218</f>
        <v>38749</v>
      </c>
      <c r="C218" s="28">
        <f>IF(ISNUMBER('[1]Updated Supply Map'!K218),'[1]Updated Supply Map'!K218,"")</f>
      </c>
      <c r="D218" s="18">
        <f>'[1]Baseline Supply Map'!D218</f>
        <v>38718</v>
      </c>
      <c r="E218" t="str">
        <f>'[1]Baseline Supply Map'!R218</f>
        <v>Older people with support needs</v>
      </c>
      <c r="F218">
        <f>'[1]Baseline Supply Map'!F218</f>
        <v>353</v>
      </c>
      <c r="G218" t="str">
        <f>'[1]Baseline Supply Map'!G218</f>
        <v>Space</v>
      </c>
      <c r="H218" t="str">
        <f>'[1]Baseline Supply Map'!H218</f>
        <v>RSL</v>
      </c>
      <c r="I218" t="str">
        <f>'[1]Baseline Supply Map'!I218</f>
        <v>Sheltered Housing (Hawkshaw) </v>
      </c>
      <c r="J218" s="5">
        <f>IF(ISNUMBER('[1]Updated Supply Map'!N218),'[1]Baseline Supply Map'!Q218,"")</f>
      </c>
      <c r="K218" s="5">
        <f>IF(ISNUMBER('[1]Updated Supply Map'!N218),'[1]Updated Supply Map'!N218,"")</f>
      </c>
      <c r="L218" s="5">
        <f>IF(ISNUMBER('[1]Updated Supply Map'!N218),J218-K218,"")</f>
      </c>
      <c r="M218" s="6">
        <f>IF(ISNUMBER('[1]Updated Supply Map'!N218),L218/J218,"")</f>
      </c>
      <c r="N218">
        <f>IF(ISNUMBER('[1]Updated Supply Map'!K218),(12-(DATEDIF("1/4/5",'[1]Updated Supply Map'!K218,"m"))),"")</f>
      </c>
      <c r="P218" s="6">
        <f>IF(ISNUMBER('[1]Updated Supply Map'!N218),O218/J218,"")</f>
      </c>
      <c r="R218" s="5">
        <f t="shared" si="4"/>
      </c>
    </row>
    <row r="219" spans="1:18" ht="12.75" hidden="1">
      <c r="A219" t="str">
        <f>'[1]Baseline Supply Map'!A219</f>
        <v>A</v>
      </c>
      <c r="B219" s="18">
        <f>'[1]Baseline Supply Map'!B219</f>
        <v>38749</v>
      </c>
      <c r="C219" s="28">
        <f>IF(ISNUMBER('[1]Updated Supply Map'!K219),'[1]Updated Supply Map'!K219,"")</f>
      </c>
      <c r="D219" s="18">
        <f>'[1]Baseline Supply Map'!D219</f>
        <v>38718</v>
      </c>
      <c r="E219" t="str">
        <f>'[1]Baseline Supply Map'!R219</f>
        <v>Older people with support needs</v>
      </c>
      <c r="F219">
        <f>'[1]Baseline Supply Map'!F219</f>
        <v>412</v>
      </c>
      <c r="G219" t="str">
        <f>'[1]Baseline Supply Map'!G219</f>
        <v>Space</v>
      </c>
      <c r="H219" t="str">
        <f>'[1]Baseline Supply Map'!H219</f>
        <v>RSL</v>
      </c>
      <c r="I219" t="str">
        <f>'[1]Baseline Supply Map'!I219</f>
        <v>Sheltered Housing (Openshaw) </v>
      </c>
      <c r="J219" s="5">
        <f>IF(ISNUMBER('[1]Updated Supply Map'!N219),'[1]Baseline Supply Map'!Q219,"")</f>
      </c>
      <c r="K219" s="5">
        <f>IF(ISNUMBER('[1]Updated Supply Map'!N219),'[1]Updated Supply Map'!N219,"")</f>
      </c>
      <c r="L219" s="5">
        <f>IF(ISNUMBER('[1]Updated Supply Map'!N219),J219-K219,"")</f>
      </c>
      <c r="M219" s="6">
        <f>IF(ISNUMBER('[1]Updated Supply Map'!N219),L219/J219,"")</f>
      </c>
      <c r="N219">
        <f>IF(ISNUMBER('[1]Updated Supply Map'!K219),(12-(DATEDIF("1/4/5",'[1]Updated Supply Map'!K219,"m"))),"")</f>
      </c>
      <c r="P219" s="6">
        <f>IF(ISNUMBER('[1]Updated Supply Map'!N219),O219/J219,"")</f>
      </c>
      <c r="R219" s="5">
        <f t="shared" si="4"/>
      </c>
    </row>
    <row r="220" spans="1:18" ht="12.75" hidden="1">
      <c r="A220" t="str">
        <f>'[1]Baseline Supply Map'!A220</f>
        <v>A</v>
      </c>
      <c r="B220" s="18">
        <f>'[1]Baseline Supply Map'!B220</f>
        <v>38749</v>
      </c>
      <c r="C220" s="28">
        <f>IF(ISNUMBER('[1]Updated Supply Map'!K220),'[1]Updated Supply Map'!K220,"")</f>
      </c>
      <c r="D220" s="18">
        <f>'[1]Baseline Supply Map'!D220</f>
        <v>38718</v>
      </c>
      <c r="E220" t="str">
        <f>'[1]Baseline Supply Map'!R220</f>
        <v>Older people with support needs</v>
      </c>
      <c r="F220">
        <f>'[1]Baseline Supply Map'!F220</f>
        <v>582</v>
      </c>
      <c r="G220" t="str">
        <f>'[1]Baseline Supply Map'!G220</f>
        <v>Space</v>
      </c>
      <c r="H220" t="str">
        <f>'[1]Baseline Supply Map'!H220</f>
        <v>RSL</v>
      </c>
      <c r="I220" t="str">
        <f>'[1]Baseline Supply Map'!I220</f>
        <v>Sheltered Housing (Ramsden Fold) </v>
      </c>
      <c r="J220" s="5">
        <f>IF(ISNUMBER('[1]Updated Supply Map'!N220),'[1]Baseline Supply Map'!Q220,"")</f>
      </c>
      <c r="K220" s="5">
        <f>IF(ISNUMBER('[1]Updated Supply Map'!N220),'[1]Updated Supply Map'!N220,"")</f>
      </c>
      <c r="L220" s="5">
        <f>IF(ISNUMBER('[1]Updated Supply Map'!N220),J220-K220,"")</f>
      </c>
      <c r="M220" s="6">
        <f>IF(ISNUMBER('[1]Updated Supply Map'!N220),L220/J220,"")</f>
      </c>
      <c r="N220">
        <f>IF(ISNUMBER('[1]Updated Supply Map'!K220),(12-(DATEDIF("1/4/5",'[1]Updated Supply Map'!K220,"m"))),"")</f>
      </c>
      <c r="P220" s="6">
        <f>IF(ISNUMBER('[1]Updated Supply Map'!N220),O220/J220,"")</f>
      </c>
      <c r="R220" s="5">
        <f t="shared" si="4"/>
      </c>
    </row>
    <row r="221" spans="1:18" ht="12.75" hidden="1">
      <c r="A221" t="str">
        <f>'[1]Baseline Supply Map'!A221</f>
        <v>A</v>
      </c>
      <c r="B221" s="18">
        <f>'[1]Baseline Supply Map'!B221</f>
        <v>38749</v>
      </c>
      <c r="C221" s="28">
        <f>IF(ISNUMBER('[1]Updated Supply Map'!K221),'[1]Updated Supply Map'!K221,"")</f>
      </c>
      <c r="D221" s="18">
        <f>'[1]Baseline Supply Map'!D221</f>
        <v>38718</v>
      </c>
      <c r="E221" t="str">
        <f>'[1]Baseline Supply Map'!R221</f>
        <v>Older people with support needs</v>
      </c>
      <c r="F221">
        <f>'[1]Baseline Supply Map'!F221</f>
        <v>583</v>
      </c>
      <c r="G221" t="str">
        <f>'[1]Baseline Supply Map'!G221</f>
        <v>Space</v>
      </c>
      <c r="H221" t="str">
        <f>'[1]Baseline Supply Map'!H221</f>
        <v>RSL</v>
      </c>
      <c r="I221" t="str">
        <f>'[1]Baseline Supply Map'!I221</f>
        <v>Sheltered Housing (Stanyard) </v>
      </c>
      <c r="J221" s="5">
        <f>IF(ISNUMBER('[1]Updated Supply Map'!N221),'[1]Baseline Supply Map'!Q221,"")</f>
      </c>
      <c r="K221" s="5">
        <f>IF(ISNUMBER('[1]Updated Supply Map'!N221),'[1]Updated Supply Map'!N221,"")</f>
      </c>
      <c r="L221" s="5">
        <f>IF(ISNUMBER('[1]Updated Supply Map'!N221),J221-K221,"")</f>
      </c>
      <c r="M221" s="6">
        <f>IF(ISNUMBER('[1]Updated Supply Map'!N221),L221/J221,"")</f>
      </c>
      <c r="N221">
        <f>IF(ISNUMBER('[1]Updated Supply Map'!K221),(12-(DATEDIF("1/4/5",'[1]Updated Supply Map'!K221,"m"))),"")</f>
      </c>
      <c r="P221" s="6">
        <f>IF(ISNUMBER('[1]Updated Supply Map'!N221),O221/J221,"")</f>
      </c>
      <c r="R221" s="5">
        <f t="shared" si="4"/>
      </c>
    </row>
    <row r="222" spans="1:18" ht="12.75" hidden="1">
      <c r="A222" t="str">
        <f>'[1]Baseline Supply Map'!A222</f>
        <v>B</v>
      </c>
      <c r="B222" s="18">
        <f>'[1]Baseline Supply Map'!B222</f>
        <v>38749</v>
      </c>
      <c r="C222" s="28">
        <f>IF(ISNUMBER('[1]Updated Supply Map'!K222),'[1]Updated Supply Map'!K222,"")</f>
      </c>
      <c r="D222" s="18">
        <f>'[1]Baseline Supply Map'!D222</f>
        <v>38626</v>
      </c>
      <c r="E222" t="str">
        <f>'[1]Baseline Supply Map'!R222</f>
        <v>Older people with support needs</v>
      </c>
      <c r="F222">
        <f>'[1]Baseline Supply Map'!F222</f>
        <v>436</v>
      </c>
      <c r="G222" t="str">
        <f>'[1]Baseline Supply Map'!G222</f>
        <v>Northern Counties Housing Association</v>
      </c>
      <c r="H222" t="str">
        <f>'[1]Baseline Supply Map'!H222</f>
        <v>RSL</v>
      </c>
      <c r="I222" t="str">
        <f>'[1]Baseline Supply Map'!I222</f>
        <v>Adelphi Court </v>
      </c>
      <c r="J222" s="5">
        <f>IF(ISNUMBER('[1]Updated Supply Map'!N222),'[1]Baseline Supply Map'!Q222,"")</f>
      </c>
      <c r="K222" s="5">
        <f>IF(ISNUMBER('[1]Updated Supply Map'!N222),'[1]Updated Supply Map'!N222,"")</f>
      </c>
      <c r="L222" s="5">
        <f>IF(ISNUMBER('[1]Updated Supply Map'!N222),J222-K222,"")</f>
      </c>
      <c r="M222" s="6">
        <f>IF(ISNUMBER('[1]Updated Supply Map'!N222),L222/J222,"")</f>
      </c>
      <c r="N222">
        <f>IF(ISNUMBER('[1]Updated Supply Map'!K222),(12-(DATEDIF("1/4/5",'[1]Updated Supply Map'!K222,"m"))),"")</f>
      </c>
      <c r="P222" s="6">
        <f>IF(ISNUMBER('[1]Updated Supply Map'!N222),O222/J222,"")</f>
      </c>
      <c r="R222" s="5">
        <f t="shared" si="4"/>
      </c>
    </row>
    <row r="223" spans="1:18" ht="12.75" hidden="1">
      <c r="A223" t="str">
        <f>'[1]Baseline Supply Map'!A223</f>
        <v>B</v>
      </c>
      <c r="B223" s="18">
        <f>'[1]Baseline Supply Map'!B223</f>
        <v>38749</v>
      </c>
      <c r="C223" s="28">
        <f>IF(ISNUMBER('[1]Updated Supply Map'!K223),'[1]Updated Supply Map'!K223,"")</f>
      </c>
      <c r="D223" s="18">
        <f>'[1]Baseline Supply Map'!D223</f>
        <v>38626</v>
      </c>
      <c r="E223" t="str">
        <f>'[1]Baseline Supply Map'!R223</f>
        <v>Older people with support needs</v>
      </c>
      <c r="F223">
        <f>'[1]Baseline Supply Map'!F223</f>
        <v>438</v>
      </c>
      <c r="G223" t="str">
        <f>'[1]Baseline Supply Map'!G223</f>
        <v>Northern Counties Housing Association</v>
      </c>
      <c r="H223" t="str">
        <f>'[1]Baseline Supply Map'!H223</f>
        <v>RSL</v>
      </c>
      <c r="I223" t="str">
        <f>'[1]Baseline Supply Map'!I223</f>
        <v>Houseman Court </v>
      </c>
      <c r="J223" s="5">
        <f>IF(ISNUMBER('[1]Updated Supply Map'!N223),'[1]Baseline Supply Map'!Q223,"")</f>
      </c>
      <c r="K223" s="5">
        <f>IF(ISNUMBER('[1]Updated Supply Map'!N223),'[1]Updated Supply Map'!N223,"")</f>
      </c>
      <c r="L223" s="5">
        <f>IF(ISNUMBER('[1]Updated Supply Map'!N223),J223-K223,"")</f>
      </c>
      <c r="M223" s="6">
        <f>IF(ISNUMBER('[1]Updated Supply Map'!N223),L223/J223,"")</f>
      </c>
      <c r="N223">
        <f>IF(ISNUMBER('[1]Updated Supply Map'!K223),(12-(DATEDIF("1/4/5",'[1]Updated Supply Map'!K223,"m"))),"")</f>
      </c>
      <c r="P223" s="6">
        <f>IF(ISNUMBER('[1]Updated Supply Map'!N223),O223/J223,"")</f>
      </c>
      <c r="R223" s="5">
        <f t="shared" si="4"/>
      </c>
    </row>
    <row r="224" spans="1:18" ht="12.75" hidden="1">
      <c r="A224" t="str">
        <f>'[1]Baseline Supply Map'!A224</f>
        <v>B</v>
      </c>
      <c r="B224" s="18">
        <f>'[1]Baseline Supply Map'!B224</f>
        <v>38749</v>
      </c>
      <c r="C224" s="28">
        <f>IF(ISNUMBER('[1]Updated Supply Map'!K224),'[1]Updated Supply Map'!K224,"")</f>
      </c>
      <c r="D224" s="18">
        <f>'[1]Baseline Supply Map'!D224</f>
        <v>38718</v>
      </c>
      <c r="E224" t="str">
        <f>'[1]Baseline Supply Map'!R224</f>
        <v>Older people with support needs</v>
      </c>
      <c r="F224">
        <f>'[1]Baseline Supply Map'!F224</f>
        <v>23</v>
      </c>
      <c r="G224" t="str">
        <f>'[1]Baseline Supply Map'!G224</f>
        <v>St Vincents</v>
      </c>
      <c r="H224" t="str">
        <f>'[1]Baseline Supply Map'!H224</f>
        <v>RSL</v>
      </c>
      <c r="I224" t="str">
        <f>'[1]Baseline Supply Map'!I224</f>
        <v>Swithun Wells Court </v>
      </c>
      <c r="J224" s="5">
        <f>IF(ISNUMBER('[1]Updated Supply Map'!N224),'[1]Baseline Supply Map'!Q224,"")</f>
      </c>
      <c r="K224" s="5">
        <f>IF(ISNUMBER('[1]Updated Supply Map'!N224),'[1]Updated Supply Map'!N224,"")</f>
      </c>
      <c r="L224" s="5">
        <f>IF(ISNUMBER('[1]Updated Supply Map'!N224),J224-K224,"")</f>
      </c>
      <c r="M224" s="6">
        <f>IF(ISNUMBER('[1]Updated Supply Map'!N224),L224/J224,"")</f>
      </c>
      <c r="N224">
        <f>IF(ISNUMBER('[1]Updated Supply Map'!K224),(12-(DATEDIF("1/4/5",'[1]Updated Supply Map'!K224,"m"))),"")</f>
      </c>
      <c r="P224" s="6">
        <f>IF(ISNUMBER('[1]Updated Supply Map'!N224),O224/J224,"")</f>
      </c>
      <c r="R224" s="5">
        <f t="shared" si="4"/>
      </c>
    </row>
    <row r="225" spans="1:18" ht="12.75" hidden="1">
      <c r="A225" t="str">
        <f>'[1]Baseline Supply Map'!A225</f>
        <v>C</v>
      </c>
      <c r="B225" s="18">
        <f>'[1]Baseline Supply Map'!B225</f>
        <v>38749</v>
      </c>
      <c r="C225" s="28">
        <f>IF(ISNUMBER('[1]Updated Supply Map'!K225),'[1]Updated Supply Map'!K225,"")</f>
      </c>
      <c r="D225" s="18">
        <f>'[1]Baseline Supply Map'!D225</f>
        <v>38626</v>
      </c>
      <c r="E225" t="str">
        <f>'[1]Baseline Supply Map'!R225</f>
        <v>Older people with support needs</v>
      </c>
      <c r="F225">
        <f>'[1]Baseline Supply Map'!F225</f>
        <v>8</v>
      </c>
      <c r="G225" t="str">
        <f>'[1]Baseline Supply Map'!G225</f>
        <v>Portico</v>
      </c>
      <c r="H225" t="str">
        <f>'[1]Baseline Supply Map'!H225</f>
        <v>RSL</v>
      </c>
      <c r="I225" t="str">
        <f>'[1]Baseline Supply Map'!I225</f>
        <v>Malimson Bourne</v>
      </c>
      <c r="J225" s="5">
        <f>IF(ISNUMBER('[1]Updated Supply Map'!N225),'[1]Baseline Supply Map'!Q225,"")</f>
      </c>
      <c r="K225" s="5">
        <f>IF(ISNUMBER('[1]Updated Supply Map'!N225),'[1]Updated Supply Map'!N225,"")</f>
      </c>
      <c r="L225" s="5">
        <f>IF(ISNUMBER('[1]Updated Supply Map'!N225),J225-K225,"")</f>
      </c>
      <c r="M225" s="6">
        <f>IF(ISNUMBER('[1]Updated Supply Map'!N225),L225/J225,"")</f>
      </c>
      <c r="N225">
        <f>IF(ISNUMBER('[1]Updated Supply Map'!K225),(12-(DATEDIF("1/4/5",'[1]Updated Supply Map'!K225,"m"))),"")</f>
      </c>
      <c r="P225" s="6">
        <f>IF(ISNUMBER('[1]Updated Supply Map'!N225),O225/J225,"")</f>
      </c>
      <c r="R225" s="5">
        <f t="shared" si="4"/>
      </c>
    </row>
    <row r="226" spans="1:18" ht="12.75" hidden="1">
      <c r="A226" t="str">
        <f>'[1]Baseline Supply Map'!A226</f>
        <v>C</v>
      </c>
      <c r="B226" s="18">
        <f>'[1]Baseline Supply Map'!B226</f>
        <v>38749</v>
      </c>
      <c r="C226" s="28">
        <f>IF(ISNUMBER('[1]Updated Supply Map'!K226),'[1]Updated Supply Map'!K226,"")</f>
      </c>
      <c r="D226" s="18">
        <f>'[1]Baseline Supply Map'!D226</f>
        <v>38626</v>
      </c>
      <c r="E226" t="str">
        <f>'[1]Baseline Supply Map'!R226</f>
        <v>Older people with support needs</v>
      </c>
      <c r="F226">
        <f>'[1]Baseline Supply Map'!F226</f>
        <v>405</v>
      </c>
      <c r="G226" t="str">
        <f>'[1]Baseline Supply Map'!G226</f>
        <v>Portico</v>
      </c>
      <c r="H226" t="str">
        <f>'[1]Baseline Supply Map'!H226</f>
        <v>RSL</v>
      </c>
      <c r="I226" t="str">
        <f>'[1]Baseline Supply Map'!I226</f>
        <v>Portico Sheltered (Care on Call Only) </v>
      </c>
      <c r="J226" s="5">
        <f>IF(ISNUMBER('[1]Updated Supply Map'!N226),'[1]Baseline Supply Map'!Q226,"")</f>
      </c>
      <c r="K226" s="5">
        <f>IF(ISNUMBER('[1]Updated Supply Map'!N226),'[1]Updated Supply Map'!N226,"")</f>
      </c>
      <c r="L226" s="5">
        <f>IF(ISNUMBER('[1]Updated Supply Map'!N226),J226-K226,"")</f>
      </c>
      <c r="M226" s="6">
        <f>IF(ISNUMBER('[1]Updated Supply Map'!N226),L226/J226,"")</f>
      </c>
      <c r="N226">
        <f>IF(ISNUMBER('[1]Updated Supply Map'!K226),(12-(DATEDIF("1/4/5",'[1]Updated Supply Map'!K226,"m"))),"")</f>
      </c>
      <c r="P226" s="6">
        <f>IF(ISNUMBER('[1]Updated Supply Map'!N226),O226/J226,"")</f>
      </c>
      <c r="R226" s="5">
        <f t="shared" si="4"/>
      </c>
    </row>
    <row r="227" spans="1:18" ht="12.75" hidden="1">
      <c r="A227" t="str">
        <f>'[1]Baseline Supply Map'!A227</f>
        <v>C</v>
      </c>
      <c r="B227" s="18">
        <f>'[1]Baseline Supply Map'!B227</f>
        <v>38749</v>
      </c>
      <c r="C227" s="28">
        <f>IF(ISNUMBER('[1]Updated Supply Map'!K227),'[1]Updated Supply Map'!K227,"")</f>
      </c>
      <c r="D227" s="18">
        <f>'[1]Baseline Supply Map'!D227</f>
        <v>38626</v>
      </c>
      <c r="E227" t="str">
        <f>'[1]Baseline Supply Map'!R227</f>
        <v>Older people with support needs</v>
      </c>
      <c r="F227">
        <f>'[1]Baseline Supply Map'!F227</f>
        <v>16</v>
      </c>
      <c r="G227" t="str">
        <f>'[1]Baseline Supply Map'!G227</f>
        <v>Portico</v>
      </c>
      <c r="H227" t="str">
        <f>'[1]Baseline Supply Map'!H227</f>
        <v>RSL</v>
      </c>
      <c r="I227" t="str">
        <f>'[1]Baseline Supply Map'!I227</f>
        <v>The Priory</v>
      </c>
      <c r="J227" s="5">
        <f>IF(ISNUMBER('[1]Updated Supply Map'!N227),'[1]Baseline Supply Map'!Q227,"")</f>
      </c>
      <c r="K227" s="5">
        <f>IF(ISNUMBER('[1]Updated Supply Map'!N227),'[1]Updated Supply Map'!N227,"")</f>
      </c>
      <c r="L227" s="5">
        <f>IF(ISNUMBER('[1]Updated Supply Map'!N227),J227-K227,"")</f>
      </c>
      <c r="M227" s="6">
        <f>IF(ISNUMBER('[1]Updated Supply Map'!N227),L227/J227,"")</f>
      </c>
      <c r="N227">
        <f>IF(ISNUMBER('[1]Updated Supply Map'!K227),(12-(DATEDIF("1/4/5",'[1]Updated Supply Map'!K227,"m"))),"")</f>
      </c>
      <c r="P227" s="6">
        <f>IF(ISNUMBER('[1]Updated Supply Map'!N227),O227/J227,"")</f>
      </c>
      <c r="R227" s="5">
        <f t="shared" si="4"/>
      </c>
    </row>
    <row r="228" spans="1:18" ht="12.75" hidden="1">
      <c r="A228" t="str">
        <f>'[1]Baseline Supply Map'!A228</f>
        <v>J</v>
      </c>
      <c r="B228" s="18">
        <f>'[1]Baseline Supply Map'!B228</f>
        <v>38749</v>
      </c>
      <c r="C228" s="28">
        <f>IF(ISNUMBER('[1]Updated Supply Map'!K228),'[1]Updated Supply Map'!K228,"")</f>
      </c>
      <c r="D228" s="18">
        <f>'[1]Baseline Supply Map'!D228</f>
        <v>38718</v>
      </c>
      <c r="E228" t="str">
        <f>'[1]Baseline Supply Map'!R228</f>
        <v>Older people with support needs</v>
      </c>
      <c r="F228">
        <f>'[1]Baseline Supply Map'!F228</f>
        <v>610</v>
      </c>
      <c r="G228" t="str">
        <f>'[1]Baseline Supply Map'!G228</f>
        <v>City of Salford Adult Services C3</v>
      </c>
      <c r="H228" t="str">
        <f>'[1]Baseline Supply Map'!H228</f>
        <v>Local Authority - Social Services Dept</v>
      </c>
      <c r="I228" t="str">
        <f>'[1]Baseline Supply Map'!I228</f>
        <v>Extra Care Astley Court </v>
      </c>
      <c r="J228" s="5">
        <f>IF(ISNUMBER('[1]Updated Supply Map'!N228),'[1]Baseline Supply Map'!Q228,"")</f>
      </c>
      <c r="K228" s="5">
        <f>IF(ISNUMBER('[1]Updated Supply Map'!N228),'[1]Updated Supply Map'!N228,"")</f>
      </c>
      <c r="L228" s="5">
        <f>IF(ISNUMBER('[1]Updated Supply Map'!N228),J228-K228,"")</f>
      </c>
      <c r="M228" s="6">
        <f>IF(ISNUMBER('[1]Updated Supply Map'!N228),L228/J228,"")</f>
      </c>
      <c r="N228">
        <f>IF(ISNUMBER('[1]Updated Supply Map'!K228),(12-(DATEDIF("1/4/5",'[1]Updated Supply Map'!K228,"m"))),"")</f>
      </c>
      <c r="P228" s="6">
        <f>IF(ISNUMBER('[1]Updated Supply Map'!N228),O228/J228,"")</f>
      </c>
      <c r="R228" s="5">
        <f t="shared" si="4"/>
      </c>
    </row>
    <row r="229" spans="1:18" ht="12.75" hidden="1">
      <c r="A229" t="str">
        <f>'[1]Baseline Supply Map'!A229</f>
        <v>J</v>
      </c>
      <c r="B229" s="18">
        <f>'[1]Baseline Supply Map'!B229</f>
        <v>38749</v>
      </c>
      <c r="C229" s="28">
        <f>IF(ISNUMBER('[1]Updated Supply Map'!K229),'[1]Updated Supply Map'!K229,"")</f>
      </c>
      <c r="D229" s="18">
        <f>'[1]Baseline Supply Map'!D229</f>
        <v>38718</v>
      </c>
      <c r="E229" t="str">
        <f>'[1]Baseline Supply Map'!R229</f>
        <v>Older people with support needs</v>
      </c>
      <c r="F229">
        <f>'[1]Baseline Supply Map'!F229</f>
        <v>342</v>
      </c>
      <c r="G229" t="str">
        <f>'[1]Baseline Supply Map'!G229</f>
        <v>City of Salford Adult Services C3</v>
      </c>
      <c r="H229" t="str">
        <f>'[1]Baseline Supply Map'!H229</f>
        <v>Local Authority - Social Services Dept</v>
      </c>
      <c r="I229" t="str">
        <f>'[1]Baseline Supply Map'!I229</f>
        <v>Extra Care Monica Court </v>
      </c>
      <c r="J229" s="5">
        <f>IF(ISNUMBER('[1]Updated Supply Map'!N229),'[1]Baseline Supply Map'!Q229,"")</f>
      </c>
      <c r="K229" s="5">
        <f>IF(ISNUMBER('[1]Updated Supply Map'!N229),'[1]Updated Supply Map'!N229,"")</f>
      </c>
      <c r="L229" s="5">
        <f>IF(ISNUMBER('[1]Updated Supply Map'!N229),J229-K229,"")</f>
      </c>
      <c r="M229" s="6">
        <f>IF(ISNUMBER('[1]Updated Supply Map'!N229),L229/J229,"")</f>
      </c>
      <c r="N229">
        <f>IF(ISNUMBER('[1]Updated Supply Map'!K229),(12-(DATEDIF("1/4/5",'[1]Updated Supply Map'!K229,"m"))),"")</f>
      </c>
      <c r="P229" s="6">
        <f>IF(ISNUMBER('[1]Updated Supply Map'!N229),O229/J229,"")</f>
      </c>
      <c r="R229" s="5">
        <f t="shared" si="4"/>
      </c>
    </row>
    <row r="230" spans="1:18" ht="12.75" hidden="1">
      <c r="A230" t="str">
        <f>'[1]Baseline Supply Map'!A230</f>
        <v>J</v>
      </c>
      <c r="B230" s="18">
        <f>'[1]Baseline Supply Map'!B230</f>
        <v>38749</v>
      </c>
      <c r="C230" s="28">
        <f>IF(ISNUMBER('[1]Updated Supply Map'!K230),'[1]Updated Supply Map'!K230,"")</f>
      </c>
      <c r="D230" s="18">
        <f>'[1]Baseline Supply Map'!D230</f>
        <v>38718</v>
      </c>
      <c r="E230" t="str">
        <f>'[1]Baseline Supply Map'!R230</f>
        <v>Older people with support needs</v>
      </c>
      <c r="F230">
        <f>'[1]Baseline Supply Map'!F230</f>
        <v>424</v>
      </c>
      <c r="G230" t="str">
        <f>'[1]Baseline Supply Map'!G230</f>
        <v>City of Salford Adult Services C3</v>
      </c>
      <c r="H230" t="str">
        <f>'[1]Baseline Supply Map'!H230</f>
        <v>Local Authority - Social Services Dept</v>
      </c>
      <c r="I230" t="str">
        <f>'[1]Baseline Supply Map'!I230</f>
        <v>Extra Care Mount Carmel Ct </v>
      </c>
      <c r="J230" s="5">
        <f>IF(ISNUMBER('[1]Updated Supply Map'!N230),'[1]Baseline Supply Map'!Q230,"")</f>
      </c>
      <c r="K230" s="5">
        <f>IF(ISNUMBER('[1]Updated Supply Map'!N230),'[1]Updated Supply Map'!N230,"")</f>
      </c>
      <c r="L230" s="5">
        <f>IF(ISNUMBER('[1]Updated Supply Map'!N230),J230-K230,"")</f>
      </c>
      <c r="M230" s="6">
        <f>IF(ISNUMBER('[1]Updated Supply Map'!N230),L230/J230,"")</f>
      </c>
      <c r="N230">
        <f>IF(ISNUMBER('[1]Updated Supply Map'!K230),(12-(DATEDIF("1/4/5",'[1]Updated Supply Map'!K230,"m"))),"")</f>
      </c>
      <c r="P230" s="6">
        <f>IF(ISNUMBER('[1]Updated Supply Map'!N230),O230/J230,"")</f>
      </c>
      <c r="R230" s="5">
        <f t="shared" si="4"/>
      </c>
    </row>
    <row r="231" spans="1:18" ht="12.75" hidden="1">
      <c r="A231" t="str">
        <f>'[1]Baseline Supply Map'!A231</f>
        <v>J</v>
      </c>
      <c r="B231" s="18">
        <f>'[1]Baseline Supply Map'!B231</f>
        <v>38749</v>
      </c>
      <c r="C231" s="28">
        <f>IF(ISNUMBER('[1]Updated Supply Map'!K231),'[1]Updated Supply Map'!K231,"")</f>
      </c>
      <c r="D231" s="18">
        <f>'[1]Baseline Supply Map'!D231</f>
        <v>38718</v>
      </c>
      <c r="E231" t="str">
        <f>'[1]Baseline Supply Map'!R231</f>
        <v>Older people with support needs</v>
      </c>
      <c r="F231">
        <f>'[1]Baseline Supply Map'!F231</f>
        <v>605</v>
      </c>
      <c r="G231" t="str">
        <f>'[1]Baseline Supply Map'!G231</f>
        <v>City of Salford Adult Services C3</v>
      </c>
      <c r="H231" t="str">
        <f>'[1]Baseline Supply Map'!H231</f>
        <v>Local Authority - Social Services Dept</v>
      </c>
      <c r="I231" t="str">
        <f>'[1]Baseline Supply Map'!I231</f>
        <v>Extra Care Ninian Gardens </v>
      </c>
      <c r="J231" s="5">
        <f>IF(ISNUMBER('[1]Updated Supply Map'!N231),'[1]Baseline Supply Map'!Q231,"")</f>
      </c>
      <c r="K231" s="5">
        <f>IF(ISNUMBER('[1]Updated Supply Map'!N231),'[1]Updated Supply Map'!N231,"")</f>
      </c>
      <c r="L231" s="5">
        <f>IF(ISNUMBER('[1]Updated Supply Map'!N231),J231-K231,"")</f>
      </c>
      <c r="M231" s="6">
        <f>IF(ISNUMBER('[1]Updated Supply Map'!N231),L231/J231,"")</f>
      </c>
      <c r="N231">
        <f>IF(ISNUMBER('[1]Updated Supply Map'!K231),(12-(DATEDIF("1/4/5",'[1]Updated Supply Map'!K231,"m"))),"")</f>
      </c>
      <c r="P231" s="6">
        <f>IF(ISNUMBER('[1]Updated Supply Map'!N231),O231/J231,"")</f>
      </c>
      <c r="R231" s="5">
        <f t="shared" si="4"/>
      </c>
    </row>
    <row r="232" spans="1:18" ht="12.75" hidden="1">
      <c r="A232" t="str">
        <f>'[1]Baseline Supply Map'!A232</f>
        <v>C/B</v>
      </c>
      <c r="B232" s="18">
        <f>'[1]Baseline Supply Map'!B232</f>
        <v>38777</v>
      </c>
      <c r="C232" s="28">
        <f>IF(ISNUMBER('[1]Updated Supply Map'!K232),'[1]Updated Supply Map'!K232,"")</f>
      </c>
      <c r="D232" s="18">
        <f>'[1]Baseline Supply Map'!D232</f>
        <v>38718</v>
      </c>
      <c r="E232" t="str">
        <f>'[1]Baseline Supply Map'!R232</f>
        <v>Older people with support needs</v>
      </c>
      <c r="F232">
        <f>'[1]Baseline Supply Map'!F232</f>
        <v>625</v>
      </c>
      <c r="G232" t="str">
        <f>'[1]Baseline Supply Map'!G232</f>
        <v>New Prospect Housing Ltd</v>
      </c>
      <c r="H232" t="str">
        <f>'[1]Baseline Supply Map'!H232</f>
        <v>Local Authority - Housing Dept</v>
      </c>
      <c r="I232" t="str">
        <f>'[1]Baseline Supply Map'!I232</f>
        <v>Alexander Gardens (Cat Two)</v>
      </c>
      <c r="J232" s="5">
        <f>IF(ISNUMBER('[1]Updated Supply Map'!N232),'[1]Baseline Supply Map'!Q232,"")</f>
      </c>
      <c r="K232" s="5">
        <f>IF(ISNUMBER('[1]Updated Supply Map'!N232),'[1]Updated Supply Map'!N232,"")</f>
      </c>
      <c r="L232" s="5">
        <f>IF(ISNUMBER('[1]Updated Supply Map'!N232),J232-K232,"")</f>
      </c>
      <c r="M232" s="6">
        <f>IF(ISNUMBER('[1]Updated Supply Map'!N232),L232/J232,"")</f>
      </c>
      <c r="N232">
        <f>IF(ISNUMBER('[1]Updated Supply Map'!K232),(12-(DATEDIF("1/4/5",'[1]Updated Supply Map'!K232,"m"))),"")</f>
      </c>
      <c r="P232" s="6">
        <f>IF(ISNUMBER('[1]Updated Supply Map'!N232),O232/J232,"")</f>
      </c>
      <c r="R232" s="5">
        <f t="shared" si="4"/>
      </c>
    </row>
    <row r="233" spans="1:18" ht="12.75" hidden="1">
      <c r="A233" t="str">
        <f>'[1]Baseline Supply Map'!A233</f>
        <v>C/B</v>
      </c>
      <c r="B233" s="18">
        <f>'[1]Baseline Supply Map'!B233</f>
        <v>38777</v>
      </c>
      <c r="C233" s="28">
        <f>IF(ISNUMBER('[1]Updated Supply Map'!K233),'[1]Updated Supply Map'!K233,"")</f>
      </c>
      <c r="D233" s="18">
        <f>'[1]Baseline Supply Map'!D233</f>
        <v>38718</v>
      </c>
      <c r="E233" t="str">
        <f>'[1]Baseline Supply Map'!R233</f>
        <v>Older people with support needs</v>
      </c>
      <c r="F233">
        <f>'[1]Baseline Supply Map'!F233</f>
        <v>628</v>
      </c>
      <c r="G233" t="str">
        <f>'[1]Baseline Supply Map'!G233</f>
        <v>New Prospect Housing Ltd</v>
      </c>
      <c r="H233" t="str">
        <f>'[1]Baseline Supply Map'!H233</f>
        <v>Local Authority - Housing Dept</v>
      </c>
      <c r="I233" t="str">
        <f>'[1]Baseline Supply Map'!I233</f>
        <v>Broomedge (Cat Two)</v>
      </c>
      <c r="J233" s="5">
        <f>IF(ISNUMBER('[1]Updated Supply Map'!N233),'[1]Baseline Supply Map'!Q233,"")</f>
      </c>
      <c r="K233" s="5">
        <f>IF(ISNUMBER('[1]Updated Supply Map'!N233),'[1]Updated Supply Map'!N233,"")</f>
      </c>
      <c r="L233" s="5">
        <f>IF(ISNUMBER('[1]Updated Supply Map'!N233),J233-K233,"")</f>
      </c>
      <c r="M233" s="6">
        <f>IF(ISNUMBER('[1]Updated Supply Map'!N233),L233/J233,"")</f>
      </c>
      <c r="N233">
        <f>IF(ISNUMBER('[1]Updated Supply Map'!K233),(12-(DATEDIF("1/4/5",'[1]Updated Supply Map'!K233,"m"))),"")</f>
      </c>
      <c r="P233" s="6">
        <f>IF(ISNUMBER('[1]Updated Supply Map'!N233),O233/J233,"")</f>
      </c>
      <c r="R233" s="5">
        <f t="shared" si="4"/>
      </c>
    </row>
    <row r="234" spans="1:18" ht="12.75" hidden="1">
      <c r="A234" t="str">
        <f>'[1]Baseline Supply Map'!A234</f>
        <v>C/B</v>
      </c>
      <c r="B234" s="18">
        <f>'[1]Baseline Supply Map'!B234</f>
        <v>38777</v>
      </c>
      <c r="C234" s="28">
        <f>IF(ISNUMBER('[1]Updated Supply Map'!K234),'[1]Updated Supply Map'!K234,"")</f>
      </c>
      <c r="D234" s="18">
        <f>'[1]Baseline Supply Map'!D234</f>
        <v>38718</v>
      </c>
      <c r="E234" t="str">
        <f>'[1]Baseline Supply Map'!R234</f>
        <v>Older people with support needs</v>
      </c>
      <c r="F234">
        <f>'[1]Baseline Supply Map'!F234</f>
        <v>614</v>
      </c>
      <c r="G234" t="str">
        <f>'[1]Baseline Supply Map'!G234</f>
        <v>New Prospect Housing Ltd</v>
      </c>
      <c r="H234" t="str">
        <f>'[1]Baseline Supply Map'!H234</f>
        <v>Local Authority - Housing Dept</v>
      </c>
      <c r="I234" t="str">
        <f>'[1]Baseline Supply Map'!I234</f>
        <v>Care on Call - Birchfold</v>
      </c>
      <c r="J234" s="5">
        <f>IF(ISNUMBER('[1]Updated Supply Map'!N234),'[1]Baseline Supply Map'!Q234,"")</f>
      </c>
      <c r="K234" s="5">
        <f>IF(ISNUMBER('[1]Updated Supply Map'!N234),'[1]Updated Supply Map'!N234,"")</f>
      </c>
      <c r="L234" s="5">
        <f>IF(ISNUMBER('[1]Updated Supply Map'!N234),J234-K234,"")</f>
      </c>
      <c r="M234" s="6">
        <f>IF(ISNUMBER('[1]Updated Supply Map'!N234),L234/J234,"")</f>
      </c>
      <c r="N234">
        <f>IF(ISNUMBER('[1]Updated Supply Map'!K234),(12-(DATEDIF("1/4/5",'[1]Updated Supply Map'!K234,"m"))),"")</f>
      </c>
      <c r="P234" s="6">
        <f>IF(ISNUMBER('[1]Updated Supply Map'!N234),O234/J234,"")</f>
      </c>
      <c r="R234" s="5">
        <f t="shared" si="4"/>
      </c>
    </row>
    <row r="235" spans="1:18" ht="12.75" hidden="1">
      <c r="A235" t="str">
        <f>'[1]Baseline Supply Map'!A235</f>
        <v>C/B</v>
      </c>
      <c r="B235" s="18">
        <f>'[1]Baseline Supply Map'!B235</f>
        <v>38777</v>
      </c>
      <c r="C235" s="28">
        <f>IF(ISNUMBER('[1]Updated Supply Map'!K235),'[1]Updated Supply Map'!K235,"")</f>
      </c>
      <c r="D235" s="18">
        <f>'[1]Baseline Supply Map'!D235</f>
        <v>38718</v>
      </c>
      <c r="E235" t="str">
        <f>'[1]Baseline Supply Map'!R235</f>
        <v>Older people with support needs</v>
      </c>
      <c r="F235">
        <f>'[1]Baseline Supply Map'!F235</f>
        <v>615</v>
      </c>
      <c r="G235" t="str">
        <f>'[1]Baseline Supply Map'!G235</f>
        <v>New Prospect Housing Ltd</v>
      </c>
      <c r="H235" t="str">
        <f>'[1]Baseline Supply Map'!H235</f>
        <v>Local Authority - Housing Dept</v>
      </c>
      <c r="I235" t="str">
        <f>'[1]Baseline Supply Map'!I235</f>
        <v>Care On Call - Brynheys </v>
      </c>
      <c r="J235" s="5">
        <f>IF(ISNUMBER('[1]Updated Supply Map'!N235),'[1]Baseline Supply Map'!Q235,"")</f>
      </c>
      <c r="K235" s="5">
        <f>IF(ISNUMBER('[1]Updated Supply Map'!N235),'[1]Updated Supply Map'!N235,"")</f>
      </c>
      <c r="L235" s="5">
        <f>IF(ISNUMBER('[1]Updated Supply Map'!N235),J235-K235,"")</f>
      </c>
      <c r="M235" s="6">
        <f>IF(ISNUMBER('[1]Updated Supply Map'!N235),L235/J235,"")</f>
      </c>
      <c r="N235">
        <f>IF(ISNUMBER('[1]Updated Supply Map'!K235),(12-(DATEDIF("1/4/5",'[1]Updated Supply Map'!K235,"m"))),"")</f>
      </c>
      <c r="P235" s="6">
        <f>IF(ISNUMBER('[1]Updated Supply Map'!N235),O235/J235,"")</f>
      </c>
      <c r="R235" s="5">
        <f t="shared" si="4"/>
      </c>
    </row>
    <row r="236" spans="1:18" ht="12.75" hidden="1">
      <c r="A236" t="str">
        <f>'[1]Baseline Supply Map'!A236</f>
        <v>C/B</v>
      </c>
      <c r="B236" s="18">
        <f>'[1]Baseline Supply Map'!B236</f>
        <v>38777</v>
      </c>
      <c r="C236" s="28">
        <f>IF(ISNUMBER('[1]Updated Supply Map'!K236),'[1]Updated Supply Map'!K236,"")</f>
      </c>
      <c r="D236" s="18">
        <f>'[1]Baseline Supply Map'!D236</f>
        <v>38718</v>
      </c>
      <c r="E236" t="str">
        <f>'[1]Baseline Supply Map'!R236</f>
        <v>Older people with support needs</v>
      </c>
      <c r="F236">
        <f>'[1]Baseline Supply Map'!F236</f>
        <v>635</v>
      </c>
      <c r="G236" t="str">
        <f>'[1]Baseline Supply Map'!G236</f>
        <v>New Prospect Housing Ltd</v>
      </c>
      <c r="H236" t="str">
        <f>'[1]Baseline Supply Map'!H236</f>
        <v>Local Authority - Housing Dept</v>
      </c>
      <c r="I236" t="str">
        <f>'[1]Baseline Supply Map'!I236</f>
        <v>Care on Call - Intensive Warden Support</v>
      </c>
      <c r="J236" s="5">
        <f>IF(ISNUMBER('[1]Updated Supply Map'!N236),'[1]Baseline Supply Map'!Q236,"")</f>
      </c>
      <c r="K236" s="5">
        <f>IF(ISNUMBER('[1]Updated Supply Map'!N236),'[1]Updated Supply Map'!N236,"")</f>
      </c>
      <c r="L236" s="5">
        <f>IF(ISNUMBER('[1]Updated Supply Map'!N236),J236-K236,"")</f>
      </c>
      <c r="M236" s="6">
        <f>IF(ISNUMBER('[1]Updated Supply Map'!N236),L236/J236,"")</f>
      </c>
      <c r="N236">
        <f>IF(ISNUMBER('[1]Updated Supply Map'!K236),(12-(DATEDIF("1/4/5",'[1]Updated Supply Map'!K236,"m"))),"")</f>
      </c>
      <c r="P236" s="6">
        <f>IF(ISNUMBER('[1]Updated Supply Map'!N236),O236/J236,"")</f>
      </c>
      <c r="R236" s="5">
        <f t="shared" si="4"/>
      </c>
    </row>
    <row r="237" spans="1:18" ht="12.75" hidden="1">
      <c r="A237" t="str">
        <f>'[1]Baseline Supply Map'!A237</f>
        <v>C/B</v>
      </c>
      <c r="B237" s="18">
        <f>'[1]Baseline Supply Map'!B237</f>
        <v>38777</v>
      </c>
      <c r="C237" s="28">
        <f>IF(ISNUMBER('[1]Updated Supply Map'!K237),'[1]Updated Supply Map'!K237,"")</f>
      </c>
      <c r="D237" s="18">
        <f>'[1]Baseline Supply Map'!D237</f>
        <v>38718</v>
      </c>
      <c r="E237" t="str">
        <f>'[1]Baseline Supply Map'!R237</f>
        <v>Older people with support needs</v>
      </c>
      <c r="F237">
        <f>'[1]Baseline Supply Map'!F237</f>
        <v>636</v>
      </c>
      <c r="G237" t="str">
        <f>'[1]Baseline Supply Map'!G237</f>
        <v>New Prospect Housing Ltd</v>
      </c>
      <c r="H237" t="str">
        <f>'[1]Baseline Supply Map'!H237</f>
        <v>Local Authority - Housing Dept</v>
      </c>
      <c r="I237" t="str">
        <f>'[1]Baseline Supply Map'!I237</f>
        <v>Care On Call - Moorfield</v>
      </c>
      <c r="J237" s="5">
        <f>IF(ISNUMBER('[1]Updated Supply Map'!N237),'[1]Baseline Supply Map'!Q237,"")</f>
      </c>
      <c r="K237" s="5">
        <f>IF(ISNUMBER('[1]Updated Supply Map'!N237),'[1]Updated Supply Map'!N237,"")</f>
      </c>
      <c r="L237" s="5">
        <f>IF(ISNUMBER('[1]Updated Supply Map'!N237),J237-K237,"")</f>
      </c>
      <c r="M237" s="6">
        <f>IF(ISNUMBER('[1]Updated Supply Map'!N237),L237/J237,"")</f>
      </c>
      <c r="N237">
        <f>IF(ISNUMBER('[1]Updated Supply Map'!K237),(12-(DATEDIF("1/4/5",'[1]Updated Supply Map'!K237,"m"))),"")</f>
      </c>
      <c r="P237" s="6">
        <f>IF(ISNUMBER('[1]Updated Supply Map'!N237),O237/J237,"")</f>
      </c>
      <c r="R237" s="5">
        <f t="shared" si="4"/>
      </c>
    </row>
    <row r="238" spans="1:18" ht="12.75" hidden="1">
      <c r="A238" t="str">
        <f>'[1]Baseline Supply Map'!A238</f>
        <v>C/B</v>
      </c>
      <c r="B238" s="18">
        <f>'[1]Baseline Supply Map'!B238</f>
        <v>38777</v>
      </c>
      <c r="C238" s="28">
        <f>IF(ISNUMBER('[1]Updated Supply Map'!K238),'[1]Updated Supply Map'!K238,"")</f>
      </c>
      <c r="D238" s="18">
        <f>'[1]Baseline Supply Map'!D238</f>
        <v>38718</v>
      </c>
      <c r="E238" t="str">
        <f>'[1]Baseline Supply Map'!R238</f>
        <v>Older people with support needs</v>
      </c>
      <c r="F238">
        <f>'[1]Baseline Supply Map'!F238</f>
        <v>538</v>
      </c>
      <c r="G238" t="str">
        <f>'[1]Baseline Supply Map'!G238</f>
        <v>New Prospect Housing Ltd</v>
      </c>
      <c r="H238" t="str">
        <f>'[1]Baseline Supply Map'!H238</f>
        <v>Local Authority - Housing Dept</v>
      </c>
      <c r="I238" t="str">
        <f>'[1]Baseline Supply Map'!I238</f>
        <v>Care On Call - Non-Visiting</v>
      </c>
      <c r="J238" s="5">
        <f>IF(ISNUMBER('[1]Updated Supply Map'!N238),'[1]Baseline Supply Map'!Q238,"")</f>
      </c>
      <c r="K238" s="5">
        <f>IF(ISNUMBER('[1]Updated Supply Map'!N238),'[1]Updated Supply Map'!N238,"")</f>
      </c>
      <c r="L238" s="5">
        <f>IF(ISNUMBER('[1]Updated Supply Map'!N238),J238-K238,"")</f>
      </c>
      <c r="M238" s="6">
        <f>IF(ISNUMBER('[1]Updated Supply Map'!N238),L238/J238,"")</f>
      </c>
      <c r="N238">
        <f>IF(ISNUMBER('[1]Updated Supply Map'!K238),(12-(DATEDIF("1/4/5",'[1]Updated Supply Map'!K238,"m"))),"")</f>
      </c>
      <c r="P238" s="6">
        <f>IF(ISNUMBER('[1]Updated Supply Map'!N238),O238/J238,"")</f>
      </c>
      <c r="R238" s="5">
        <f t="shared" si="4"/>
      </c>
    </row>
    <row r="239" spans="1:18" ht="12.75" hidden="1">
      <c r="A239" t="str">
        <f>'[1]Baseline Supply Map'!A239</f>
        <v>C/B</v>
      </c>
      <c r="B239" s="18">
        <f>'[1]Baseline Supply Map'!B239</f>
        <v>38777</v>
      </c>
      <c r="C239" s="28">
        <f>IF(ISNUMBER('[1]Updated Supply Map'!K239),'[1]Updated Supply Map'!K239,"")</f>
      </c>
      <c r="D239" s="18">
        <f>'[1]Baseline Supply Map'!D239</f>
        <v>38718</v>
      </c>
      <c r="E239" t="str">
        <f>'[1]Baseline Supply Map'!R239</f>
        <v>Older people with support needs</v>
      </c>
      <c r="F239">
        <f>'[1]Baseline Supply Map'!F239</f>
        <v>341</v>
      </c>
      <c r="G239" t="str">
        <f>'[1]Baseline Supply Map'!G239</f>
        <v>New Prospect Housing Ltd</v>
      </c>
      <c r="H239" t="str">
        <f>'[1]Baseline Supply Map'!H239</f>
        <v>Local Authority - Housing Dept</v>
      </c>
      <c r="I239" t="str">
        <f>'[1]Baseline Supply Map'!I239</f>
        <v>Care On Call - Visiting </v>
      </c>
      <c r="J239" s="5">
        <f>IF(ISNUMBER('[1]Updated Supply Map'!N239),'[1]Baseline Supply Map'!Q239,"")</f>
      </c>
      <c r="K239" s="5">
        <f>IF(ISNUMBER('[1]Updated Supply Map'!N239),'[1]Updated Supply Map'!N239,"")</f>
      </c>
      <c r="L239" s="5">
        <f>IF(ISNUMBER('[1]Updated Supply Map'!N239),J239-K239,"")</f>
      </c>
      <c r="M239" s="6">
        <f>IF(ISNUMBER('[1]Updated Supply Map'!N239),L239/J239,"")</f>
      </c>
      <c r="N239">
        <f>IF(ISNUMBER('[1]Updated Supply Map'!K239),(12-(DATEDIF("1/4/5",'[1]Updated Supply Map'!K239,"m"))),"")</f>
      </c>
      <c r="P239" s="6">
        <f>IF(ISNUMBER('[1]Updated Supply Map'!N239),O239/J239,"")</f>
      </c>
      <c r="R239" s="5">
        <f t="shared" si="4"/>
      </c>
    </row>
    <row r="240" spans="1:18" ht="12.75" hidden="1">
      <c r="A240" t="str">
        <f>'[1]Baseline Supply Map'!A240</f>
        <v>C/B</v>
      </c>
      <c r="B240" s="18">
        <f>'[1]Baseline Supply Map'!B240</f>
        <v>38777</v>
      </c>
      <c r="C240" s="28">
        <f>IF(ISNUMBER('[1]Updated Supply Map'!K240),'[1]Updated Supply Map'!K240,"")</f>
      </c>
      <c r="D240" s="18">
        <f>'[1]Baseline Supply Map'!D240</f>
        <v>38718</v>
      </c>
      <c r="E240" t="str">
        <f>'[1]Baseline Supply Map'!R240</f>
        <v>Older people with support needs</v>
      </c>
      <c r="F240">
        <f>'[1]Baseline Supply Map'!F240</f>
        <v>608</v>
      </c>
      <c r="G240" t="str">
        <f>'[1]Baseline Supply Map'!G240</f>
        <v>New Prospect Housing Ltd</v>
      </c>
      <c r="H240" t="str">
        <f>'[1]Baseline Supply Map'!H240</f>
        <v>Local Authority - Housing Dept</v>
      </c>
      <c r="I240" t="str">
        <f>'[1]Baseline Supply Map'!I240</f>
        <v>College Croft (Cat Two)</v>
      </c>
      <c r="J240" s="5">
        <f>IF(ISNUMBER('[1]Updated Supply Map'!N240),'[1]Baseline Supply Map'!Q240,"")</f>
      </c>
      <c r="K240" s="5">
        <f>IF(ISNUMBER('[1]Updated Supply Map'!N240),'[1]Updated Supply Map'!N240,"")</f>
      </c>
      <c r="L240" s="5">
        <f>IF(ISNUMBER('[1]Updated Supply Map'!N240),J240-K240,"")</f>
      </c>
      <c r="M240" s="6">
        <f>IF(ISNUMBER('[1]Updated Supply Map'!N240),L240/J240,"")</f>
      </c>
      <c r="N240">
        <f>IF(ISNUMBER('[1]Updated Supply Map'!K240),(12-(DATEDIF("1/4/5",'[1]Updated Supply Map'!K240,"m"))),"")</f>
      </c>
      <c r="P240" s="6">
        <f>IF(ISNUMBER('[1]Updated Supply Map'!N240),O240/J240,"")</f>
      </c>
      <c r="R240" s="5">
        <f t="shared" si="4"/>
      </c>
    </row>
    <row r="241" spans="1:18" ht="12.75" hidden="1">
      <c r="A241" t="str">
        <f>'[1]Baseline Supply Map'!A241</f>
        <v>C/B</v>
      </c>
      <c r="B241" s="18">
        <f>'[1]Baseline Supply Map'!B241</f>
        <v>38777</v>
      </c>
      <c r="C241" s="28">
        <f>IF(ISNUMBER('[1]Updated Supply Map'!K241),'[1]Updated Supply Map'!K241,"")</f>
      </c>
      <c r="D241" s="18">
        <f>'[1]Baseline Supply Map'!D241</f>
        <v>38718</v>
      </c>
      <c r="E241" t="str">
        <f>'[1]Baseline Supply Map'!R241</f>
        <v>Older people with support needs</v>
      </c>
      <c r="F241">
        <f>'[1]Baseline Supply Map'!F241</f>
        <v>618</v>
      </c>
      <c r="G241" t="str">
        <f>'[1]Baseline Supply Map'!G241</f>
        <v>New Prospect Housing Ltd</v>
      </c>
      <c r="H241" t="str">
        <f>'[1]Baseline Supply Map'!H241</f>
        <v>Local Authority - Housing Dept</v>
      </c>
      <c r="I241" t="str">
        <f>'[1]Baseline Supply Map'!I241</f>
        <v>Collingburn Court (Cat Two)</v>
      </c>
      <c r="J241" s="5">
        <f>IF(ISNUMBER('[1]Updated Supply Map'!N241),'[1]Baseline Supply Map'!Q241,"")</f>
      </c>
      <c r="K241" s="5">
        <f>IF(ISNUMBER('[1]Updated Supply Map'!N241),'[1]Updated Supply Map'!N241,"")</f>
      </c>
      <c r="L241" s="5">
        <f>IF(ISNUMBER('[1]Updated Supply Map'!N241),J241-K241,"")</f>
      </c>
      <c r="M241" s="6">
        <f>IF(ISNUMBER('[1]Updated Supply Map'!N241),L241/J241,"")</f>
      </c>
      <c r="N241">
        <f>IF(ISNUMBER('[1]Updated Supply Map'!K241),(12-(DATEDIF("1/4/5",'[1]Updated Supply Map'!K241,"m"))),"")</f>
      </c>
      <c r="P241" s="6">
        <f>IF(ISNUMBER('[1]Updated Supply Map'!N241),O241/J241,"")</f>
      </c>
      <c r="R241" s="5">
        <f t="shared" si="4"/>
      </c>
    </row>
    <row r="242" spans="1:18" ht="12.75" hidden="1">
      <c r="A242" t="str">
        <f>'[1]Baseline Supply Map'!A242</f>
        <v>C/B</v>
      </c>
      <c r="B242" s="18">
        <f>'[1]Baseline Supply Map'!B242</f>
        <v>38777</v>
      </c>
      <c r="C242" s="28">
        <f>IF(ISNUMBER('[1]Updated Supply Map'!K242),'[1]Updated Supply Map'!K242,"")</f>
      </c>
      <c r="D242" s="18">
        <f>'[1]Baseline Supply Map'!D242</f>
        <v>38718</v>
      </c>
      <c r="E242" t="str">
        <f>'[1]Baseline Supply Map'!R242</f>
        <v>Older people with support needs</v>
      </c>
      <c r="F242">
        <f>'[1]Baseline Supply Map'!F242</f>
        <v>609</v>
      </c>
      <c r="G242" t="str">
        <f>'[1]Baseline Supply Map'!G242</f>
        <v>New Prospect Housing Ltd</v>
      </c>
      <c r="H242" t="str">
        <f>'[1]Baseline Supply Map'!H242</f>
        <v>Local Authority - Housing Dept</v>
      </c>
      <c r="I242" t="str">
        <f>'[1]Baseline Supply Map'!I242</f>
        <v>Enfield House (Cat Two)</v>
      </c>
      <c r="J242" s="5">
        <f>IF(ISNUMBER('[1]Updated Supply Map'!N242),'[1]Baseline Supply Map'!Q242,"")</f>
      </c>
      <c r="K242" s="5">
        <f>IF(ISNUMBER('[1]Updated Supply Map'!N242),'[1]Updated Supply Map'!N242,"")</f>
      </c>
      <c r="L242" s="5">
        <f>IF(ISNUMBER('[1]Updated Supply Map'!N242),J242-K242,"")</f>
      </c>
      <c r="M242" s="6">
        <f>IF(ISNUMBER('[1]Updated Supply Map'!N242),L242/J242,"")</f>
      </c>
      <c r="N242">
        <f>IF(ISNUMBER('[1]Updated Supply Map'!K242),(12-(DATEDIF("1/4/5",'[1]Updated Supply Map'!K242,"m"))),"")</f>
      </c>
      <c r="P242" s="6">
        <f>IF(ISNUMBER('[1]Updated Supply Map'!N242),O242/J242,"")</f>
      </c>
      <c r="R242" s="5">
        <f t="shared" si="4"/>
      </c>
    </row>
    <row r="243" spans="1:18" ht="12.75" hidden="1">
      <c r="A243" t="str">
        <f>'[1]Baseline Supply Map'!A243</f>
        <v>C/B</v>
      </c>
      <c r="B243" s="18">
        <f>'[1]Baseline Supply Map'!B243</f>
        <v>38777</v>
      </c>
      <c r="C243" s="28">
        <f>IF(ISNUMBER('[1]Updated Supply Map'!K243),'[1]Updated Supply Map'!K243,"")</f>
      </c>
      <c r="D243" s="18">
        <f>'[1]Baseline Supply Map'!D243</f>
        <v>38718</v>
      </c>
      <c r="E243" t="str">
        <f>'[1]Baseline Supply Map'!R243</f>
        <v>Older people with support needs</v>
      </c>
      <c r="F243">
        <f>'[1]Baseline Supply Map'!F243</f>
        <v>623</v>
      </c>
      <c r="G243" t="str">
        <f>'[1]Baseline Supply Map'!G243</f>
        <v>New Prospect Housing Ltd</v>
      </c>
      <c r="H243" t="str">
        <f>'[1]Baseline Supply Map'!H243</f>
        <v>Local Authority - Housing Dept</v>
      </c>
      <c r="I243" t="str">
        <f>'[1]Baseline Supply Map'!I243</f>
        <v>Heraldic Court (Cat Two)</v>
      </c>
      <c r="J243" s="5">
        <f>IF(ISNUMBER('[1]Updated Supply Map'!N243),'[1]Baseline Supply Map'!Q243,"")</f>
      </c>
      <c r="K243" s="5">
        <f>IF(ISNUMBER('[1]Updated Supply Map'!N243),'[1]Updated Supply Map'!N243,"")</f>
      </c>
      <c r="L243" s="5">
        <f>IF(ISNUMBER('[1]Updated Supply Map'!N243),J243-K243,"")</f>
      </c>
      <c r="M243" s="6">
        <f>IF(ISNUMBER('[1]Updated Supply Map'!N243),L243/J243,"")</f>
      </c>
      <c r="N243">
        <f>IF(ISNUMBER('[1]Updated Supply Map'!K243),(12-(DATEDIF("1/4/5",'[1]Updated Supply Map'!K243,"m"))),"")</f>
      </c>
      <c r="P243" s="6">
        <f>IF(ISNUMBER('[1]Updated Supply Map'!N243),O243/J243,"")</f>
      </c>
      <c r="R243" s="5">
        <f t="shared" si="4"/>
      </c>
    </row>
    <row r="244" spans="1:18" ht="12.75" hidden="1">
      <c r="A244" t="str">
        <f>'[1]Baseline Supply Map'!A244</f>
        <v>C/B</v>
      </c>
      <c r="B244" s="18">
        <f>'[1]Baseline Supply Map'!B244</f>
        <v>38777</v>
      </c>
      <c r="C244" s="28">
        <f>IF(ISNUMBER('[1]Updated Supply Map'!K244),'[1]Updated Supply Map'!K244,"")</f>
      </c>
      <c r="D244" s="18">
        <f>'[1]Baseline Supply Map'!D244</f>
        <v>38718</v>
      </c>
      <c r="E244" t="str">
        <f>'[1]Baseline Supply Map'!R244</f>
        <v>Older people with support needs</v>
      </c>
      <c r="F244">
        <f>'[1]Baseline Supply Map'!F244</f>
        <v>600</v>
      </c>
      <c r="G244" t="str">
        <f>'[1]Baseline Supply Map'!G244</f>
        <v>New Prospect Housing Ltd</v>
      </c>
      <c r="H244" t="str">
        <f>'[1]Baseline Supply Map'!H244</f>
        <v>Local Authority - Housing Dept</v>
      </c>
      <c r="I244" t="str">
        <f>'[1]Baseline Supply Map'!I244</f>
        <v>Hulton Avenue (Cat Two)</v>
      </c>
      <c r="J244" s="5">
        <f>IF(ISNUMBER('[1]Updated Supply Map'!N244),'[1]Baseline Supply Map'!Q244,"")</f>
      </c>
      <c r="K244" s="5">
        <f>IF(ISNUMBER('[1]Updated Supply Map'!N244),'[1]Updated Supply Map'!N244,"")</f>
      </c>
      <c r="L244" s="5">
        <f>IF(ISNUMBER('[1]Updated Supply Map'!N244),J244-K244,"")</f>
      </c>
      <c r="M244" s="6">
        <f>IF(ISNUMBER('[1]Updated Supply Map'!N244),L244/J244,"")</f>
      </c>
      <c r="N244">
        <f>IF(ISNUMBER('[1]Updated Supply Map'!K244),(12-(DATEDIF("1/4/5",'[1]Updated Supply Map'!K244,"m"))),"")</f>
      </c>
      <c r="P244" s="6">
        <f>IF(ISNUMBER('[1]Updated Supply Map'!N244),O244/J244,"")</f>
      </c>
      <c r="R244" s="5">
        <f t="shared" si="4"/>
      </c>
    </row>
    <row r="245" spans="1:18" ht="12.75" hidden="1">
      <c r="A245" t="str">
        <f>'[1]Baseline Supply Map'!A245</f>
        <v>C/B</v>
      </c>
      <c r="B245" s="18">
        <f>'[1]Baseline Supply Map'!B245</f>
        <v>38777</v>
      </c>
      <c r="C245" s="28">
        <f>IF(ISNUMBER('[1]Updated Supply Map'!K245),'[1]Updated Supply Map'!K245,"")</f>
      </c>
      <c r="D245" s="18">
        <f>'[1]Baseline Supply Map'!D245</f>
        <v>38718</v>
      </c>
      <c r="E245" t="str">
        <f>'[1]Baseline Supply Map'!R245</f>
        <v>Older people with support needs</v>
      </c>
      <c r="F245">
        <f>'[1]Baseline Supply Map'!F245</f>
        <v>612</v>
      </c>
      <c r="G245" t="str">
        <f>'[1]Baseline Supply Map'!G245</f>
        <v>New Prospect Housing Ltd</v>
      </c>
      <c r="H245" t="str">
        <f>'[1]Baseline Supply Map'!H245</f>
        <v>Local Authority - Housing Dept</v>
      </c>
      <c r="I245" t="str">
        <f>'[1]Baseline Supply Map'!I245</f>
        <v>Kemball House (Cat Two)</v>
      </c>
      <c r="J245" s="5">
        <f>IF(ISNUMBER('[1]Updated Supply Map'!N245),'[1]Baseline Supply Map'!Q245,"")</f>
      </c>
      <c r="K245" s="5">
        <f>IF(ISNUMBER('[1]Updated Supply Map'!N245),'[1]Updated Supply Map'!N245,"")</f>
      </c>
      <c r="L245" s="5">
        <f>IF(ISNUMBER('[1]Updated Supply Map'!N245),J245-K245,"")</f>
      </c>
      <c r="M245" s="6">
        <f>IF(ISNUMBER('[1]Updated Supply Map'!N245),L245/J245,"")</f>
      </c>
      <c r="N245">
        <f>IF(ISNUMBER('[1]Updated Supply Map'!K245),(12-(DATEDIF("1/4/5",'[1]Updated Supply Map'!K245,"m"))),"")</f>
      </c>
      <c r="P245" s="6">
        <f>IF(ISNUMBER('[1]Updated Supply Map'!N245),O245/J245,"")</f>
      </c>
      <c r="R245" s="5">
        <f t="shared" si="4"/>
      </c>
    </row>
    <row r="246" spans="1:18" ht="12.75" hidden="1">
      <c r="A246" t="str">
        <f>'[1]Baseline Supply Map'!A246</f>
        <v>C/B</v>
      </c>
      <c r="B246" s="18">
        <f>'[1]Baseline Supply Map'!B246</f>
        <v>38777</v>
      </c>
      <c r="C246" s="28">
        <f>IF(ISNUMBER('[1]Updated Supply Map'!K246),'[1]Updated Supply Map'!K246,"")</f>
      </c>
      <c r="D246" s="18">
        <f>'[1]Baseline Supply Map'!D246</f>
        <v>38718</v>
      </c>
      <c r="E246" t="str">
        <f>'[1]Baseline Supply Map'!R246</f>
        <v>Older people with support needs</v>
      </c>
      <c r="F246">
        <f>'[1]Baseline Supply Map'!F246</f>
        <v>598</v>
      </c>
      <c r="G246" t="str">
        <f>'[1]Baseline Supply Map'!G246</f>
        <v>New Prospect Housing Ltd</v>
      </c>
      <c r="H246" t="str">
        <f>'[1]Baseline Supply Map'!H246</f>
        <v>Local Authority - Housing Dept</v>
      </c>
      <c r="I246" t="str">
        <f>'[1]Baseline Supply Map'!I246</f>
        <v>Lawrence Lowry (Cat Two)</v>
      </c>
      <c r="J246" s="5">
        <f>IF(ISNUMBER('[1]Updated Supply Map'!N246),'[1]Baseline Supply Map'!Q246,"")</f>
      </c>
      <c r="K246" s="5">
        <f>IF(ISNUMBER('[1]Updated Supply Map'!N246),'[1]Updated Supply Map'!N246,"")</f>
      </c>
      <c r="L246" s="5">
        <f>IF(ISNUMBER('[1]Updated Supply Map'!N246),J246-K246,"")</f>
      </c>
      <c r="M246" s="6">
        <f>IF(ISNUMBER('[1]Updated Supply Map'!N246),L246/J246,"")</f>
      </c>
      <c r="N246">
        <f>IF(ISNUMBER('[1]Updated Supply Map'!K246),(12-(DATEDIF("1/4/5",'[1]Updated Supply Map'!K246,"m"))),"")</f>
      </c>
      <c r="P246" s="6">
        <f>IF(ISNUMBER('[1]Updated Supply Map'!N246),O246/J246,"")</f>
      </c>
      <c r="R246" s="5">
        <f t="shared" si="4"/>
      </c>
    </row>
    <row r="247" spans="1:18" ht="12.75" hidden="1">
      <c r="A247" t="str">
        <f>'[1]Baseline Supply Map'!A247</f>
        <v>C/B</v>
      </c>
      <c r="B247" s="18">
        <f>'[1]Baseline Supply Map'!B247</f>
        <v>38777</v>
      </c>
      <c r="C247" s="28">
        <f>IF(ISNUMBER('[1]Updated Supply Map'!K247),'[1]Updated Supply Map'!K247,"")</f>
      </c>
      <c r="D247" s="18">
        <f>'[1]Baseline Supply Map'!D247</f>
        <v>38718</v>
      </c>
      <c r="E247" t="str">
        <f>'[1]Baseline Supply Map'!R247</f>
        <v>Older people with support needs</v>
      </c>
      <c r="F247">
        <f>'[1]Baseline Supply Map'!F247</f>
        <v>621</v>
      </c>
      <c r="G247" t="str">
        <f>'[1]Baseline Supply Map'!G247</f>
        <v>New Prospect Housing Ltd</v>
      </c>
      <c r="H247" t="str">
        <f>'[1]Baseline Supply Map'!H247</f>
        <v>Local Authority - Housing Dept</v>
      </c>
      <c r="I247" t="str">
        <f>'[1]Baseline Supply Map'!I247</f>
        <v>Lombardy Court (Cat Two)</v>
      </c>
      <c r="J247" s="5">
        <f>IF(ISNUMBER('[1]Updated Supply Map'!N247),'[1]Baseline Supply Map'!Q247,"")</f>
      </c>
      <c r="K247" s="5">
        <f>IF(ISNUMBER('[1]Updated Supply Map'!N247),'[1]Updated Supply Map'!N247,"")</f>
      </c>
      <c r="L247" s="5">
        <f>IF(ISNUMBER('[1]Updated Supply Map'!N247),J247-K247,"")</f>
      </c>
      <c r="M247" s="6">
        <f>IF(ISNUMBER('[1]Updated Supply Map'!N247),L247/J247,"")</f>
      </c>
      <c r="N247">
        <f>IF(ISNUMBER('[1]Updated Supply Map'!K247),(12-(DATEDIF("1/4/5",'[1]Updated Supply Map'!K247,"m"))),"")</f>
      </c>
      <c r="P247" s="6">
        <f>IF(ISNUMBER('[1]Updated Supply Map'!N247),O247/J247,"")</f>
      </c>
      <c r="R247" s="5">
        <f t="shared" si="4"/>
      </c>
    </row>
    <row r="248" spans="1:18" ht="12.75" hidden="1">
      <c r="A248" t="str">
        <f>'[1]Baseline Supply Map'!A248</f>
        <v>C/B</v>
      </c>
      <c r="B248" s="18">
        <f>'[1]Baseline Supply Map'!B248</f>
        <v>38777</v>
      </c>
      <c r="C248" s="28">
        <f>IF(ISNUMBER('[1]Updated Supply Map'!K248),'[1]Updated Supply Map'!K248,"")</f>
      </c>
      <c r="D248" s="18">
        <f>'[1]Baseline Supply Map'!D248</f>
        <v>38718</v>
      </c>
      <c r="E248" t="str">
        <f>'[1]Baseline Supply Map'!R248</f>
        <v>Older people with support needs</v>
      </c>
      <c r="F248">
        <f>'[1]Baseline Supply Map'!F248</f>
        <v>626</v>
      </c>
      <c r="G248" t="str">
        <f>'[1]Baseline Supply Map'!G248</f>
        <v>New Prospect Housing Ltd</v>
      </c>
      <c r="H248" t="str">
        <f>'[1]Baseline Supply Map'!H248</f>
        <v>Local Authority - Housing Dept</v>
      </c>
      <c r="I248" t="str">
        <f>'[1]Baseline Supply Map'!I248</f>
        <v>Longbow Court (Cat Two)</v>
      </c>
      <c r="J248" s="5">
        <f>IF(ISNUMBER('[1]Updated Supply Map'!N248),'[1]Baseline Supply Map'!Q248,"")</f>
      </c>
      <c r="K248" s="5">
        <f>IF(ISNUMBER('[1]Updated Supply Map'!N248),'[1]Updated Supply Map'!N248,"")</f>
      </c>
      <c r="L248" s="5">
        <f>IF(ISNUMBER('[1]Updated Supply Map'!N248),J248-K248,"")</f>
      </c>
      <c r="M248" s="6">
        <f>IF(ISNUMBER('[1]Updated Supply Map'!N248),L248/J248,"")</f>
      </c>
      <c r="N248">
        <f>IF(ISNUMBER('[1]Updated Supply Map'!K248),(12-(DATEDIF("1/4/5",'[1]Updated Supply Map'!K248,"m"))),"")</f>
      </c>
      <c r="P248" s="6">
        <f>IF(ISNUMBER('[1]Updated Supply Map'!N248),O248/J248,"")</f>
      </c>
      <c r="R248" s="5">
        <f t="shared" si="4"/>
      </c>
    </row>
    <row r="249" spans="1:18" ht="12.75" hidden="1">
      <c r="A249" t="str">
        <f>'[1]Baseline Supply Map'!A249</f>
        <v>C/B</v>
      </c>
      <c r="B249" s="18">
        <f>'[1]Baseline Supply Map'!B249</f>
        <v>38777</v>
      </c>
      <c r="C249" s="28">
        <f>IF(ISNUMBER('[1]Updated Supply Map'!K249),'[1]Updated Supply Map'!K249,"")</f>
      </c>
      <c r="D249" s="18">
        <f>'[1]Baseline Supply Map'!D249</f>
        <v>38718</v>
      </c>
      <c r="E249" t="str">
        <f>'[1]Baseline Supply Map'!R249</f>
        <v>Older people with support needs</v>
      </c>
      <c r="F249">
        <f>'[1]Baseline Supply Map'!F249</f>
        <v>622</v>
      </c>
      <c r="G249" t="str">
        <f>'[1]Baseline Supply Map'!G249</f>
        <v>New Prospect Housing Ltd</v>
      </c>
      <c r="H249" t="str">
        <f>'[1]Baseline Supply Map'!H249</f>
        <v>Local Authority - Housing Dept</v>
      </c>
      <c r="I249" t="str">
        <f>'[1]Baseline Supply Map'!I249</f>
        <v>Muirhead Court (Cat Two)</v>
      </c>
      <c r="J249" s="5">
        <f>IF(ISNUMBER('[1]Updated Supply Map'!N249),'[1]Baseline Supply Map'!Q249,"")</f>
      </c>
      <c r="K249" s="5">
        <f>IF(ISNUMBER('[1]Updated Supply Map'!N249),'[1]Updated Supply Map'!N249,"")</f>
      </c>
      <c r="L249" s="5">
        <f>IF(ISNUMBER('[1]Updated Supply Map'!N249),J249-K249,"")</f>
      </c>
      <c r="M249" s="6">
        <f>IF(ISNUMBER('[1]Updated Supply Map'!N249),L249/J249,"")</f>
      </c>
      <c r="N249">
        <f>IF(ISNUMBER('[1]Updated Supply Map'!K249),(12-(DATEDIF("1/4/5",'[1]Updated Supply Map'!K249,"m"))),"")</f>
      </c>
      <c r="P249" s="6">
        <f>IF(ISNUMBER('[1]Updated Supply Map'!N249),O249/J249,"")</f>
      </c>
      <c r="R249" s="5">
        <f t="shared" si="4"/>
      </c>
    </row>
    <row r="250" spans="1:18" ht="12.75" hidden="1">
      <c r="A250" t="str">
        <f>'[1]Baseline Supply Map'!A250</f>
        <v>C/B</v>
      </c>
      <c r="B250" s="18">
        <f>'[1]Baseline Supply Map'!B250</f>
        <v>38777</v>
      </c>
      <c r="C250" s="28">
        <f>IF(ISNUMBER('[1]Updated Supply Map'!K250),'[1]Updated Supply Map'!K250,"")</f>
      </c>
      <c r="D250" s="18">
        <f>'[1]Baseline Supply Map'!D250</f>
        <v>38718</v>
      </c>
      <c r="E250" t="str">
        <f>'[1]Baseline Supply Map'!R250</f>
        <v>Older people with support needs</v>
      </c>
      <c r="F250">
        <f>'[1]Baseline Supply Map'!F250</f>
        <v>613</v>
      </c>
      <c r="G250" t="str">
        <f>'[1]Baseline Supply Map'!G250</f>
        <v>New Prospect Housing Ltd</v>
      </c>
      <c r="H250" t="str">
        <f>'[1]Baseline Supply Map'!H250</f>
        <v>Local Authority - Housing Dept</v>
      </c>
      <c r="I250" t="str">
        <f>'[1]Baseline Supply Map'!I250</f>
        <v>Pennington Close (Cat Two)</v>
      </c>
      <c r="J250" s="5">
        <f>IF(ISNUMBER('[1]Updated Supply Map'!N250),'[1]Baseline Supply Map'!Q250,"")</f>
      </c>
      <c r="K250" s="5">
        <f>IF(ISNUMBER('[1]Updated Supply Map'!N250),'[1]Updated Supply Map'!N250,"")</f>
      </c>
      <c r="L250" s="5">
        <f>IF(ISNUMBER('[1]Updated Supply Map'!N250),J250-K250,"")</f>
      </c>
      <c r="M250" s="6">
        <f>IF(ISNUMBER('[1]Updated Supply Map'!N250),L250/J250,"")</f>
      </c>
      <c r="N250">
        <f>IF(ISNUMBER('[1]Updated Supply Map'!K250),(12-(DATEDIF("1/4/5",'[1]Updated Supply Map'!K250,"m"))),"")</f>
      </c>
      <c r="P250" s="6">
        <f>IF(ISNUMBER('[1]Updated Supply Map'!N250),O250/J250,"")</f>
      </c>
      <c r="R250" s="5">
        <f t="shared" si="4"/>
      </c>
    </row>
    <row r="251" spans="1:18" ht="12.75" hidden="1">
      <c r="A251" t="str">
        <f>'[1]Baseline Supply Map'!A251</f>
        <v>C/B</v>
      </c>
      <c r="B251" s="18">
        <f>'[1]Baseline Supply Map'!B251</f>
        <v>38777</v>
      </c>
      <c r="C251" s="28">
        <f>IF(ISNUMBER('[1]Updated Supply Map'!K251),'[1]Updated Supply Map'!K251,"")</f>
      </c>
      <c r="D251" s="18">
        <f>'[1]Baseline Supply Map'!D251</f>
        <v>38718</v>
      </c>
      <c r="E251" t="str">
        <f>'[1]Baseline Supply Map'!R251</f>
        <v>Older people with support needs</v>
      </c>
      <c r="F251">
        <f>'[1]Baseline Supply Map'!F251</f>
        <v>619</v>
      </c>
      <c r="G251" t="str">
        <f>'[1]Baseline Supply Map'!G251</f>
        <v>New Prospect Housing Ltd</v>
      </c>
      <c r="H251" t="str">
        <f>'[1]Baseline Supply Map'!H251</f>
        <v>Local Authority - Housing Dept</v>
      </c>
      <c r="I251" t="str">
        <f>'[1]Baseline Supply Map'!I251</f>
        <v>Queen Alexandra Close (Cat Two)</v>
      </c>
      <c r="J251" s="5">
        <f>IF(ISNUMBER('[1]Updated Supply Map'!N251),'[1]Baseline Supply Map'!Q251,"")</f>
      </c>
      <c r="K251" s="5">
        <f>IF(ISNUMBER('[1]Updated Supply Map'!N251),'[1]Updated Supply Map'!N251,"")</f>
      </c>
      <c r="L251" s="5">
        <f>IF(ISNUMBER('[1]Updated Supply Map'!N251),J251-K251,"")</f>
      </c>
      <c r="M251" s="6">
        <f>IF(ISNUMBER('[1]Updated Supply Map'!N251),L251/J251,"")</f>
      </c>
      <c r="N251">
        <f>IF(ISNUMBER('[1]Updated Supply Map'!K251),(12-(DATEDIF("1/4/5",'[1]Updated Supply Map'!K251,"m"))),"")</f>
      </c>
      <c r="P251" s="6">
        <f>IF(ISNUMBER('[1]Updated Supply Map'!N251),O251/J251,"")</f>
      </c>
      <c r="R251" s="5">
        <f t="shared" si="4"/>
      </c>
    </row>
    <row r="252" spans="1:18" ht="12.75" hidden="1">
      <c r="A252" t="str">
        <f>'[1]Baseline Supply Map'!A252</f>
        <v>C/B</v>
      </c>
      <c r="B252" s="18">
        <f>'[1]Baseline Supply Map'!B252</f>
        <v>38777</v>
      </c>
      <c r="C252" s="28">
        <f>IF(ISNUMBER('[1]Updated Supply Map'!K252),'[1]Updated Supply Map'!K252,"")</f>
      </c>
      <c r="D252" s="18">
        <f>'[1]Baseline Supply Map'!D252</f>
        <v>38718</v>
      </c>
      <c r="E252" t="str">
        <f>'[1]Baseline Supply Map'!R252</f>
        <v>Older people with support needs</v>
      </c>
      <c r="F252">
        <f>'[1]Baseline Supply Map'!F252</f>
        <v>603</v>
      </c>
      <c r="G252" t="str">
        <f>'[1]Baseline Supply Map'!G252</f>
        <v>New Prospect Housing Ltd</v>
      </c>
      <c r="H252" t="str">
        <f>'[1]Baseline Supply Map'!H252</f>
        <v>Local Authority - Housing Dept</v>
      </c>
      <c r="I252" t="str">
        <f>'[1]Baseline Supply Map'!I252</f>
        <v>Queens Close (Cat Two)</v>
      </c>
      <c r="J252" s="5">
        <f>IF(ISNUMBER('[1]Updated Supply Map'!N252),'[1]Baseline Supply Map'!Q252,"")</f>
      </c>
      <c r="K252" s="5">
        <f>IF(ISNUMBER('[1]Updated Supply Map'!N252),'[1]Updated Supply Map'!N252,"")</f>
      </c>
      <c r="L252" s="5">
        <f>IF(ISNUMBER('[1]Updated Supply Map'!N252),J252-K252,"")</f>
      </c>
      <c r="M252" s="6">
        <f>IF(ISNUMBER('[1]Updated Supply Map'!N252),L252/J252,"")</f>
      </c>
      <c r="N252">
        <f>IF(ISNUMBER('[1]Updated Supply Map'!K252),(12-(DATEDIF("1/4/5",'[1]Updated Supply Map'!K252,"m"))),"")</f>
      </c>
      <c r="P252" s="6">
        <f>IF(ISNUMBER('[1]Updated Supply Map'!N252),O252/J252,"")</f>
      </c>
      <c r="R252" s="5">
        <f t="shared" si="4"/>
      </c>
    </row>
    <row r="253" spans="1:18" ht="12.75" hidden="1">
      <c r="A253" t="str">
        <f>'[1]Baseline Supply Map'!A253</f>
        <v>C/B</v>
      </c>
      <c r="B253" s="18">
        <f>'[1]Baseline Supply Map'!B253</f>
        <v>38777</v>
      </c>
      <c r="C253" s="28">
        <f>IF(ISNUMBER('[1]Updated Supply Map'!K253),'[1]Updated Supply Map'!K253,"")</f>
      </c>
      <c r="D253" s="18">
        <f>'[1]Baseline Supply Map'!D253</f>
        <v>38718</v>
      </c>
      <c r="E253" t="str">
        <f>'[1]Baseline Supply Map'!R253</f>
        <v>Older people with support needs</v>
      </c>
      <c r="F253">
        <f>'[1]Baseline Supply Map'!F253</f>
        <v>627</v>
      </c>
      <c r="G253" t="str">
        <f>'[1]Baseline Supply Map'!G253</f>
        <v>New Prospect Housing Ltd</v>
      </c>
      <c r="H253" t="str">
        <f>'[1]Baseline Supply Map'!H253</f>
        <v>Local Authority - Housing Dept</v>
      </c>
      <c r="I253" t="str">
        <f>'[1]Baseline Supply Map'!I253</f>
        <v>Rialto Gardens (Cat Two)</v>
      </c>
      <c r="J253" s="5">
        <f>IF(ISNUMBER('[1]Updated Supply Map'!N253),'[1]Baseline Supply Map'!Q253,"")</f>
      </c>
      <c r="K253" s="5">
        <f>IF(ISNUMBER('[1]Updated Supply Map'!N253),'[1]Updated Supply Map'!N253,"")</f>
      </c>
      <c r="L253" s="5">
        <f>IF(ISNUMBER('[1]Updated Supply Map'!N253),J253-K253,"")</f>
      </c>
      <c r="M253" s="6">
        <f>IF(ISNUMBER('[1]Updated Supply Map'!N253),L253/J253,"")</f>
      </c>
      <c r="N253">
        <f>IF(ISNUMBER('[1]Updated Supply Map'!K253),(12-(DATEDIF("1/4/5",'[1]Updated Supply Map'!K253,"m"))),"")</f>
      </c>
      <c r="P253" s="6">
        <f>IF(ISNUMBER('[1]Updated Supply Map'!N253),O253/J253,"")</f>
      </c>
      <c r="R253" s="5">
        <f t="shared" si="4"/>
      </c>
    </row>
    <row r="254" spans="1:18" ht="12.75" hidden="1">
      <c r="A254" t="str">
        <f>'[1]Baseline Supply Map'!A254</f>
        <v>C/B</v>
      </c>
      <c r="B254" s="18">
        <f>'[1]Baseline Supply Map'!B254</f>
        <v>38777</v>
      </c>
      <c r="C254" s="28">
        <f>IF(ISNUMBER('[1]Updated Supply Map'!K254),'[1]Updated Supply Map'!K254,"")</f>
      </c>
      <c r="D254" s="18">
        <f>'[1]Baseline Supply Map'!D254</f>
        <v>38718</v>
      </c>
      <c r="E254" t="str">
        <f>'[1]Baseline Supply Map'!R254</f>
        <v>Older people with support needs</v>
      </c>
      <c r="F254">
        <f>'[1]Baseline Supply Map'!F254</f>
        <v>606</v>
      </c>
      <c r="G254" t="str">
        <f>'[1]Baseline Supply Map'!G254</f>
        <v>New Prospect Housing Ltd</v>
      </c>
      <c r="H254" t="str">
        <f>'[1]Baseline Supply Map'!H254</f>
        <v>Local Authority - Housing Dept</v>
      </c>
      <c r="I254" t="str">
        <f>'[1]Baseline Supply Map'!I254</f>
        <v>Russell Court (Cat Two)</v>
      </c>
      <c r="J254" s="5">
        <f>IF(ISNUMBER('[1]Updated Supply Map'!N254),'[1]Baseline Supply Map'!Q254,"")</f>
      </c>
      <c r="K254" s="5">
        <f>IF(ISNUMBER('[1]Updated Supply Map'!N254),'[1]Updated Supply Map'!N254,"")</f>
      </c>
      <c r="L254" s="5">
        <f>IF(ISNUMBER('[1]Updated Supply Map'!N254),J254-K254,"")</f>
      </c>
      <c r="M254" s="6">
        <f>IF(ISNUMBER('[1]Updated Supply Map'!N254),L254/J254,"")</f>
      </c>
      <c r="N254">
        <f>IF(ISNUMBER('[1]Updated Supply Map'!K254),(12-(DATEDIF("1/4/5",'[1]Updated Supply Map'!K254,"m"))),"")</f>
      </c>
      <c r="P254" s="6">
        <f>IF(ISNUMBER('[1]Updated Supply Map'!N254),O254/J254,"")</f>
      </c>
      <c r="R254" s="5">
        <f t="shared" si="4"/>
      </c>
    </row>
    <row r="255" spans="1:18" ht="12.75" hidden="1">
      <c r="A255" t="str">
        <f>'[1]Baseline Supply Map'!A255</f>
        <v>C/B</v>
      </c>
      <c r="B255" s="18">
        <f>'[1]Baseline Supply Map'!B255</f>
        <v>38777</v>
      </c>
      <c r="C255" s="28">
        <f>IF(ISNUMBER('[1]Updated Supply Map'!K255),'[1]Updated Supply Map'!K255,"")</f>
      </c>
      <c r="D255" s="18">
        <f>'[1]Baseline Supply Map'!D255</f>
        <v>38718</v>
      </c>
      <c r="E255" t="str">
        <f>'[1]Baseline Supply Map'!R255</f>
        <v>Older people with support needs</v>
      </c>
      <c r="F255">
        <f>'[1]Baseline Supply Map'!F255</f>
        <v>611</v>
      </c>
      <c r="G255" t="str">
        <f>'[1]Baseline Supply Map'!G255</f>
        <v>New Prospect Housing Ltd</v>
      </c>
      <c r="H255" t="str">
        <f>'[1]Baseline Supply Map'!H255</f>
        <v>Local Authority - Housing Dept</v>
      </c>
      <c r="I255" t="str">
        <f>'[1]Baseline Supply Map'!I255</f>
        <v>Shepway Court (Cat Two)</v>
      </c>
      <c r="J255" s="5">
        <f>IF(ISNUMBER('[1]Updated Supply Map'!N255),'[1]Baseline Supply Map'!Q255,"")</f>
      </c>
      <c r="K255" s="5">
        <f>IF(ISNUMBER('[1]Updated Supply Map'!N255),'[1]Updated Supply Map'!N255,"")</f>
      </c>
      <c r="L255" s="5">
        <f>IF(ISNUMBER('[1]Updated Supply Map'!N255),J255-K255,"")</f>
      </c>
      <c r="M255" s="6">
        <f>IF(ISNUMBER('[1]Updated Supply Map'!N255),L255/J255,"")</f>
      </c>
      <c r="N255">
        <f>IF(ISNUMBER('[1]Updated Supply Map'!K255),(12-(DATEDIF("1/4/5",'[1]Updated Supply Map'!K255,"m"))),"")</f>
      </c>
      <c r="P255" s="6">
        <f>IF(ISNUMBER('[1]Updated Supply Map'!N255),O255/J255,"")</f>
      </c>
      <c r="R255" s="5">
        <f t="shared" si="4"/>
      </c>
    </row>
    <row r="256" spans="1:18" ht="12.75" hidden="1">
      <c r="A256" t="str">
        <f>'[1]Baseline Supply Map'!A256</f>
        <v>C/B</v>
      </c>
      <c r="B256" s="18">
        <f>'[1]Baseline Supply Map'!B256</f>
        <v>38777</v>
      </c>
      <c r="C256" s="28">
        <f>IF(ISNUMBER('[1]Updated Supply Map'!K256),'[1]Updated Supply Map'!K256,"")</f>
      </c>
      <c r="D256" s="18">
        <f>'[1]Baseline Supply Map'!D256</f>
        <v>38718</v>
      </c>
      <c r="E256" t="str">
        <f>'[1]Baseline Supply Map'!R256</f>
        <v>Older people with support needs</v>
      </c>
      <c r="F256">
        <f>'[1]Baseline Supply Map'!F256</f>
        <v>599</v>
      </c>
      <c r="G256" t="str">
        <f>'[1]Baseline Supply Map'!G256</f>
        <v>New Prospect Housing Ltd</v>
      </c>
      <c r="H256" t="str">
        <f>'[1]Baseline Supply Map'!H256</f>
        <v>Local Authority - Housing Dept</v>
      </c>
      <c r="I256" t="str">
        <f>'[1]Baseline Supply Map'!I256</f>
        <v>Sindsley Court (Cat Two)</v>
      </c>
      <c r="J256" s="5">
        <f>IF(ISNUMBER('[1]Updated Supply Map'!N256),'[1]Baseline Supply Map'!Q256,"")</f>
      </c>
      <c r="K256" s="5">
        <f>IF(ISNUMBER('[1]Updated Supply Map'!N256),'[1]Updated Supply Map'!N256,"")</f>
      </c>
      <c r="L256" s="5">
        <f>IF(ISNUMBER('[1]Updated Supply Map'!N256),J256-K256,"")</f>
      </c>
      <c r="M256" s="6">
        <f>IF(ISNUMBER('[1]Updated Supply Map'!N256),L256/J256,"")</f>
      </c>
      <c r="N256">
        <f>IF(ISNUMBER('[1]Updated Supply Map'!K256),(12-(DATEDIF("1/4/5",'[1]Updated Supply Map'!K256,"m"))),"")</f>
      </c>
      <c r="P256" s="6">
        <f>IF(ISNUMBER('[1]Updated Supply Map'!N256),O256/J256,"")</f>
      </c>
      <c r="R256" s="5">
        <f t="shared" si="4"/>
      </c>
    </row>
    <row r="257" spans="1:18" ht="12.75" hidden="1">
      <c r="A257" t="str">
        <f>'[1]Baseline Supply Map'!A257</f>
        <v>C/B</v>
      </c>
      <c r="B257" s="18">
        <f>'[1]Baseline Supply Map'!B257</f>
        <v>38777</v>
      </c>
      <c r="C257" s="28">
        <f>IF(ISNUMBER('[1]Updated Supply Map'!K257),'[1]Updated Supply Map'!K257,"")</f>
      </c>
      <c r="D257" s="18">
        <f>'[1]Baseline Supply Map'!D257</f>
        <v>38718</v>
      </c>
      <c r="E257" t="str">
        <f>'[1]Baseline Supply Map'!R257</f>
        <v>Older people with support needs</v>
      </c>
      <c r="F257">
        <f>'[1]Baseline Supply Map'!F257</f>
        <v>624</v>
      </c>
      <c r="G257" t="str">
        <f>'[1]Baseline Supply Map'!G257</f>
        <v>New Prospect Housing Ltd</v>
      </c>
      <c r="H257" t="str">
        <f>'[1]Baseline Supply Map'!H257</f>
        <v>Local Authority - Housing Dept</v>
      </c>
      <c r="I257" t="str">
        <f>'[1]Baseline Supply Map'!I257</f>
        <v>Springbank (Cat Two)</v>
      </c>
      <c r="J257" s="5">
        <f>IF(ISNUMBER('[1]Updated Supply Map'!N257),'[1]Baseline Supply Map'!Q257,"")</f>
      </c>
      <c r="K257" s="5">
        <f>IF(ISNUMBER('[1]Updated Supply Map'!N257),'[1]Updated Supply Map'!N257,"")</f>
      </c>
      <c r="L257" s="5">
        <f>IF(ISNUMBER('[1]Updated Supply Map'!N257),J257-K257,"")</f>
      </c>
      <c r="M257" s="6">
        <f>IF(ISNUMBER('[1]Updated Supply Map'!N257),L257/J257,"")</f>
      </c>
      <c r="N257">
        <f>IF(ISNUMBER('[1]Updated Supply Map'!K257),(12-(DATEDIF("1/4/5",'[1]Updated Supply Map'!K257,"m"))),"")</f>
      </c>
      <c r="P257" s="6">
        <f>IF(ISNUMBER('[1]Updated Supply Map'!N257),O257/J257,"")</f>
      </c>
      <c r="R257" s="5">
        <f t="shared" si="4"/>
      </c>
    </row>
    <row r="258" spans="1:18" ht="12.75" hidden="1">
      <c r="A258" t="str">
        <f>'[1]Baseline Supply Map'!A258</f>
        <v>C/B</v>
      </c>
      <c r="B258" s="18">
        <f>'[1]Baseline Supply Map'!B258</f>
        <v>38777</v>
      </c>
      <c r="C258" s="28">
        <f>IF(ISNUMBER('[1]Updated Supply Map'!K258),'[1]Updated Supply Map'!K258,"")</f>
      </c>
      <c r="D258" s="18">
        <f>'[1]Baseline Supply Map'!D258</f>
        <v>38718</v>
      </c>
      <c r="E258" t="str">
        <f>'[1]Baseline Supply Map'!R258</f>
        <v>Older people with support needs</v>
      </c>
      <c r="F258">
        <f>'[1]Baseline Supply Map'!F258</f>
        <v>607</v>
      </c>
      <c r="G258" t="str">
        <f>'[1]Baseline Supply Map'!G258</f>
        <v>New Prospect Housing Ltd</v>
      </c>
      <c r="H258" t="str">
        <f>'[1]Baseline Supply Map'!H258</f>
        <v>Local Authority - Housing Dept</v>
      </c>
      <c r="I258" t="str">
        <f>'[1]Baseline Supply Map'!I258</f>
        <v>Streetgate (Cat Two)</v>
      </c>
      <c r="J258" s="5">
        <f>IF(ISNUMBER('[1]Updated Supply Map'!N258),'[1]Baseline Supply Map'!Q258,"")</f>
      </c>
      <c r="K258" s="5">
        <f>IF(ISNUMBER('[1]Updated Supply Map'!N258),'[1]Updated Supply Map'!N258,"")</f>
      </c>
      <c r="L258" s="5">
        <f>IF(ISNUMBER('[1]Updated Supply Map'!N258),J258-K258,"")</f>
      </c>
      <c r="M258" s="6">
        <f>IF(ISNUMBER('[1]Updated Supply Map'!N258),L258/J258,"")</f>
      </c>
      <c r="N258">
        <f>IF(ISNUMBER('[1]Updated Supply Map'!K258),(12-(DATEDIF("1/4/5",'[1]Updated Supply Map'!K258,"m"))),"")</f>
      </c>
      <c r="P258" s="6">
        <f>IF(ISNUMBER('[1]Updated Supply Map'!N258),O258/J258,"")</f>
      </c>
      <c r="R258" s="5">
        <f t="shared" si="4"/>
      </c>
    </row>
    <row r="259" spans="1:18" ht="12.75" hidden="1">
      <c r="A259" t="str">
        <f>'[1]Baseline Supply Map'!A259</f>
        <v>C/B</v>
      </c>
      <c r="B259" s="18">
        <f>'[1]Baseline Supply Map'!B259</f>
        <v>38777</v>
      </c>
      <c r="C259" s="28">
        <f>IF(ISNUMBER('[1]Updated Supply Map'!K259),'[1]Updated Supply Map'!K259,"")</f>
      </c>
      <c r="D259" s="18">
        <f>'[1]Baseline Supply Map'!D259</f>
        <v>38718</v>
      </c>
      <c r="E259" t="str">
        <f>'[1]Baseline Supply Map'!R259</f>
        <v>Older people with support needs</v>
      </c>
      <c r="F259">
        <f>'[1]Baseline Supply Map'!F259</f>
        <v>617</v>
      </c>
      <c r="G259" t="str">
        <f>'[1]Baseline Supply Map'!G259</f>
        <v>New Prospect Housing Ltd</v>
      </c>
      <c r="H259" t="str">
        <f>'[1]Baseline Supply Map'!H259</f>
        <v>Local Authority - Housing Dept</v>
      </c>
      <c r="I259" t="str">
        <f>'[1]Baseline Supply Map'!I259</f>
        <v>The De Traffords (Cat Two)</v>
      </c>
      <c r="J259" s="5">
        <f>IF(ISNUMBER('[1]Updated Supply Map'!N259),'[1]Baseline Supply Map'!Q259,"")</f>
      </c>
      <c r="K259" s="5">
        <f>IF(ISNUMBER('[1]Updated Supply Map'!N259),'[1]Updated Supply Map'!N259,"")</f>
      </c>
      <c r="L259" s="5">
        <f>IF(ISNUMBER('[1]Updated Supply Map'!N259),J259-K259,"")</f>
      </c>
      <c r="M259" s="6">
        <f>IF(ISNUMBER('[1]Updated Supply Map'!N259),L259/J259,"")</f>
      </c>
      <c r="N259">
        <f>IF(ISNUMBER('[1]Updated Supply Map'!K259),(12-(DATEDIF("1/4/5",'[1]Updated Supply Map'!K259,"m"))),"")</f>
      </c>
      <c r="P259" s="6">
        <f>IF(ISNUMBER('[1]Updated Supply Map'!N259),O259/J259,"")</f>
      </c>
      <c r="R259" s="5">
        <f aca="true" t="shared" si="5" ref="R259:R264">IF(ISNUMBER(N259),(J259/12*(12-N259))+(K259/12*N259),"")</f>
      </c>
    </row>
    <row r="260" spans="1:18" ht="12.75" hidden="1">
      <c r="A260" t="str">
        <f>'[1]Baseline Supply Map'!A260</f>
        <v>C/B</v>
      </c>
      <c r="B260" s="18">
        <f>'[1]Baseline Supply Map'!B260</f>
        <v>38777</v>
      </c>
      <c r="C260" s="28">
        <f>IF(ISNUMBER('[1]Updated Supply Map'!K260),'[1]Updated Supply Map'!K260,"")</f>
      </c>
      <c r="D260" s="18">
        <f>'[1]Baseline Supply Map'!D260</f>
        <v>38718</v>
      </c>
      <c r="E260" t="str">
        <f>'[1]Baseline Supply Map'!R260</f>
        <v>Older people with support needs</v>
      </c>
      <c r="F260">
        <f>'[1]Baseline Supply Map'!F260</f>
        <v>616</v>
      </c>
      <c r="G260" t="str">
        <f>'[1]Baseline Supply Map'!G260</f>
        <v>New Prospect Housing Ltd</v>
      </c>
      <c r="H260" t="str">
        <f>'[1]Baseline Supply Map'!H260</f>
        <v>Local Authority - Housing Dept</v>
      </c>
      <c r="I260" t="str">
        <f>'[1]Baseline Supply Map'!I260</f>
        <v>The Meadows (Cat Two)</v>
      </c>
      <c r="J260" s="5">
        <f>IF(ISNUMBER('[1]Updated Supply Map'!N260),'[1]Baseline Supply Map'!Q260,"")</f>
      </c>
      <c r="K260" s="5">
        <f>IF(ISNUMBER('[1]Updated Supply Map'!N260),'[1]Updated Supply Map'!N260,"")</f>
      </c>
      <c r="L260" s="5">
        <f>IF(ISNUMBER('[1]Updated Supply Map'!N260),J260-K260,"")</f>
      </c>
      <c r="M260" s="6">
        <f>IF(ISNUMBER('[1]Updated Supply Map'!N260),L260/J260,"")</f>
      </c>
      <c r="N260">
        <f>IF(ISNUMBER('[1]Updated Supply Map'!K260),(12-(DATEDIF("1/4/5",'[1]Updated Supply Map'!K260,"m"))),"")</f>
      </c>
      <c r="P260" s="6">
        <f>IF(ISNUMBER('[1]Updated Supply Map'!N260),O260/J260,"")</f>
      </c>
      <c r="R260" s="5">
        <f t="shared" si="5"/>
      </c>
    </row>
    <row r="261" spans="1:18" ht="12.75" hidden="1">
      <c r="A261" t="str">
        <f>'[1]Baseline Supply Map'!A261</f>
        <v>C/B</v>
      </c>
      <c r="B261" s="18">
        <f>'[1]Baseline Supply Map'!B261</f>
        <v>38777</v>
      </c>
      <c r="C261" s="28">
        <f>IF(ISNUMBER('[1]Updated Supply Map'!K261),'[1]Updated Supply Map'!K261,"")</f>
      </c>
      <c r="D261" s="18">
        <f>'[1]Baseline Supply Map'!D261</f>
        <v>38718</v>
      </c>
      <c r="E261" t="str">
        <f>'[1]Baseline Supply Map'!R261</f>
        <v>Older people with support needs</v>
      </c>
      <c r="F261">
        <f>'[1]Baseline Supply Map'!F261</f>
        <v>602</v>
      </c>
      <c r="G261" t="str">
        <f>'[1]Baseline Supply Map'!G261</f>
        <v>New Prospect Housing Ltd</v>
      </c>
      <c r="H261" t="str">
        <f>'[1]Baseline Supply Map'!H261</f>
        <v>Local Authority - Housing Dept</v>
      </c>
      <c r="I261" t="str">
        <f>'[1]Baseline Supply Map'!I261</f>
        <v>Tyne Court (Cat Two)</v>
      </c>
      <c r="J261" s="5">
        <f>IF(ISNUMBER('[1]Updated Supply Map'!N261),'[1]Baseline Supply Map'!Q261,"")</f>
      </c>
      <c r="K261" s="5">
        <f>IF(ISNUMBER('[1]Updated Supply Map'!N261),'[1]Updated Supply Map'!N261,"")</f>
      </c>
      <c r="L261" s="5">
        <f>IF(ISNUMBER('[1]Updated Supply Map'!N261),J261-K261,"")</f>
      </c>
      <c r="M261" s="6">
        <f>IF(ISNUMBER('[1]Updated Supply Map'!N261),L261/J261,"")</f>
      </c>
      <c r="N261">
        <f>IF(ISNUMBER('[1]Updated Supply Map'!K261),(12-(DATEDIF("1/4/5",'[1]Updated Supply Map'!K261,"m"))),"")</f>
      </c>
      <c r="P261" s="6">
        <f>IF(ISNUMBER('[1]Updated Supply Map'!N261),O261/J261,"")</f>
      </c>
      <c r="R261" s="5">
        <f t="shared" si="5"/>
      </c>
    </row>
    <row r="262" spans="1:18" ht="12.75" hidden="1">
      <c r="A262" t="str">
        <f>'[1]Baseline Supply Map'!A262</f>
        <v>C/B</v>
      </c>
      <c r="B262" s="18">
        <f>'[1]Baseline Supply Map'!B262</f>
        <v>38777</v>
      </c>
      <c r="C262" s="28">
        <f>IF(ISNUMBER('[1]Updated Supply Map'!K262),'[1]Updated Supply Map'!K262,"")</f>
      </c>
      <c r="D262" s="18">
        <f>'[1]Baseline Supply Map'!D262</f>
        <v>38718</v>
      </c>
      <c r="E262" t="str">
        <f>'[1]Baseline Supply Map'!R262</f>
        <v>Older people with support needs</v>
      </c>
      <c r="F262">
        <f>'[1]Baseline Supply Map'!F262</f>
        <v>601</v>
      </c>
      <c r="G262" t="str">
        <f>'[1]Baseline Supply Map'!G262</f>
        <v>New Prospect Housing Ltd</v>
      </c>
      <c r="H262" t="str">
        <f>'[1]Baseline Supply Map'!H262</f>
        <v>Local Authority - Housing Dept</v>
      </c>
      <c r="I262" t="str">
        <f>'[1]Baseline Supply Map'!I262</f>
        <v>Westwood (Cat Two)</v>
      </c>
      <c r="J262" s="5">
        <f>IF(ISNUMBER('[1]Updated Supply Map'!N262),'[1]Baseline Supply Map'!Q262,"")</f>
      </c>
      <c r="K262" s="5">
        <f>IF(ISNUMBER('[1]Updated Supply Map'!N262),'[1]Updated Supply Map'!N262,"")</f>
      </c>
      <c r="L262" s="5">
        <f>IF(ISNUMBER('[1]Updated Supply Map'!N262),J262-K262,"")</f>
      </c>
      <c r="M262" s="6">
        <f>IF(ISNUMBER('[1]Updated Supply Map'!N262),L262/J262,"")</f>
      </c>
      <c r="N262">
        <f>IF(ISNUMBER('[1]Updated Supply Map'!K262),(12-(DATEDIF("1/4/5",'[1]Updated Supply Map'!K262,"m"))),"")</f>
      </c>
      <c r="P262" s="6">
        <f>IF(ISNUMBER('[1]Updated Supply Map'!N262),O262/J262,"")</f>
      </c>
      <c r="R262" s="5">
        <f t="shared" si="5"/>
      </c>
    </row>
    <row r="263" spans="1:18" ht="12.75" hidden="1">
      <c r="A263" t="str">
        <f>'[1]Baseline Supply Map'!A263</f>
        <v>C/B</v>
      </c>
      <c r="B263" s="18">
        <f>'[1]Baseline Supply Map'!B263</f>
        <v>38777</v>
      </c>
      <c r="C263" s="28">
        <f>IF(ISNUMBER('[1]Updated Supply Map'!K263),'[1]Updated Supply Map'!K263,"")</f>
      </c>
      <c r="D263" s="18">
        <f>'[1]Baseline Supply Map'!D263</f>
        <v>38718</v>
      </c>
      <c r="E263" t="str">
        <f>'[1]Baseline Supply Map'!R263</f>
        <v>Older people with support needs</v>
      </c>
      <c r="F263">
        <f>'[1]Baseline Supply Map'!F263</f>
        <v>604</v>
      </c>
      <c r="G263" t="str">
        <f>'[1]Baseline Supply Map'!G263</f>
        <v>New Prospect Housing Ltd</v>
      </c>
      <c r="H263" t="str">
        <f>'[1]Baseline Supply Map'!H263</f>
        <v>Local Authority - Housing Dept</v>
      </c>
      <c r="I263" t="str">
        <f>'[1]Baseline Supply Map'!I263</f>
        <v>Whittlebrook (Cat Two)</v>
      </c>
      <c r="J263" s="5">
        <f>IF(ISNUMBER('[1]Updated Supply Map'!N263),'[1]Baseline Supply Map'!Q263,"")</f>
      </c>
      <c r="K263" s="5">
        <f>IF(ISNUMBER('[1]Updated Supply Map'!N263),'[1]Updated Supply Map'!N263,"")</f>
      </c>
      <c r="L263" s="5">
        <f>IF(ISNUMBER('[1]Updated Supply Map'!N263),J263-K263,"")</f>
      </c>
      <c r="M263" s="6">
        <f>IF(ISNUMBER('[1]Updated Supply Map'!N263),L263/J263,"")</f>
      </c>
      <c r="N263">
        <f>IF(ISNUMBER('[1]Updated Supply Map'!K263),(12-(DATEDIF("1/4/5",'[1]Updated Supply Map'!K263,"m"))),"")</f>
      </c>
      <c r="P263" s="6">
        <f>IF(ISNUMBER('[1]Updated Supply Map'!N263),O263/J263,"")</f>
      </c>
      <c r="R263" s="5">
        <f t="shared" si="5"/>
      </c>
    </row>
    <row r="264" spans="1:18" ht="12.75" hidden="1">
      <c r="A264" t="str">
        <f>'[1]Baseline Supply Map'!A264</f>
        <v>C/B</v>
      </c>
      <c r="B264" s="18">
        <f>'[1]Baseline Supply Map'!B264</f>
        <v>38777</v>
      </c>
      <c r="C264" s="28">
        <f>IF(ISNUMBER('[1]Updated Supply Map'!K264),'[1]Updated Supply Map'!K264,"")</f>
      </c>
      <c r="D264" s="18">
        <f>'[1]Baseline Supply Map'!D264</f>
        <v>38718</v>
      </c>
      <c r="E264" t="str">
        <f>'[1]Baseline Supply Map'!R264</f>
        <v>Older people with support needs</v>
      </c>
      <c r="F264">
        <f>'[1]Baseline Supply Map'!F264</f>
        <v>620</v>
      </c>
      <c r="G264" t="str">
        <f>'[1]Baseline Supply Map'!G264</f>
        <v>New Prospect Housing Ltd</v>
      </c>
      <c r="H264" t="str">
        <f>'[1]Baseline Supply Map'!H264</f>
        <v>Local Authority - Housing Dept</v>
      </c>
      <c r="I264" t="str">
        <f>'[1]Baseline Supply Map'!I264</f>
        <v>Wrotham Close (Cat Two)</v>
      </c>
      <c r="J264" s="5">
        <f>IF(ISNUMBER('[1]Updated Supply Map'!N264),'[1]Baseline Supply Map'!Q264,"")</f>
      </c>
      <c r="K264" s="5">
        <f>IF(ISNUMBER('[1]Updated Supply Map'!N264),'[1]Updated Supply Map'!N264,"")</f>
      </c>
      <c r="L264" s="5">
        <f>IF(ISNUMBER('[1]Updated Supply Map'!N264),J264-K264,"")</f>
      </c>
      <c r="M264" s="6">
        <f>IF(ISNUMBER('[1]Updated Supply Map'!N264),L264/J264,"")</f>
      </c>
      <c r="N264">
        <f>IF(ISNUMBER('[1]Updated Supply Map'!K264),(12-(DATEDIF("1/4/5",'[1]Updated Supply Map'!K264,"m"))),"")</f>
      </c>
      <c r="P264" s="6">
        <f>IF(ISNUMBER('[1]Updated Supply Map'!N264),O264/J264,"")</f>
      </c>
      <c r="R264" s="5">
        <f t="shared" si="5"/>
      </c>
    </row>
    <row r="265" ht="12.75">
      <c r="P265" s="6"/>
    </row>
    <row r="266" spans="9:19" ht="12.75">
      <c r="I266" s="4" t="s">
        <v>23</v>
      </c>
      <c r="J266" s="22">
        <f>SUM(J3:J264)</f>
        <v>3296554.34</v>
      </c>
      <c r="K266" s="22">
        <f>SUM(K3:K264)</f>
        <v>2940644.08</v>
      </c>
      <c r="L266" s="22">
        <f>SUM(L3:L264)</f>
        <v>355910.26</v>
      </c>
      <c r="M266" s="23">
        <f>L266/J266</f>
        <v>0.10796432374295399</v>
      </c>
      <c r="N266" s="22"/>
      <c r="O266" s="22">
        <f>SUM(O3:O264)</f>
        <v>299658.96</v>
      </c>
      <c r="P266" s="23">
        <f>O266/J266</f>
        <v>0.09090065841292944</v>
      </c>
      <c r="Q266" s="22">
        <f>SUM(Q3:Q264)</f>
        <v>7138</v>
      </c>
      <c r="R266" s="22">
        <f>SUM(R3:R265)</f>
        <v>2716365.8749999995</v>
      </c>
      <c r="S266" s="24"/>
    </row>
    <row r="267" ht="12.75">
      <c r="M267" s="25"/>
    </row>
  </sheetData>
  <printOptions/>
  <pageMargins left="0.28" right="0.2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2005-06-02T13:20:54Z</cp:lastPrinted>
  <dcterms:created xsi:type="dcterms:W3CDTF">2005-04-25T08:12:38Z</dcterms:created>
  <dcterms:modified xsi:type="dcterms:W3CDTF">2005-06-24T12:13:04Z</dcterms:modified>
  <cp:category/>
  <cp:version/>
  <cp:contentType/>
  <cp:contentStatus/>
</cp:coreProperties>
</file>