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80" windowHeight="6285" activeTab="0"/>
  </bookViews>
  <sheets>
    <sheet name="£0.5-£5.0 million" sheetId="1" r:id="rId1"/>
    <sheet name=" KPI's £0.5-£5.0 M" sheetId="2" r:id="rId2"/>
  </sheets>
  <definedNames>
    <definedName name="_xlnm.Print_Area" localSheetId="1">' KPI''s £0.5-£5.0 M'!$A$2:$Q$61</definedName>
    <definedName name="_xlnm.Print_Area" localSheetId="0">'£0.5-£5.0 million'!$A$2:$T$59</definedName>
  </definedNames>
  <calcPr fullCalcOnLoad="1"/>
</workbook>
</file>

<file path=xl/sharedStrings.xml><?xml version="1.0" encoding="utf-8"?>
<sst xmlns="http://schemas.openxmlformats.org/spreadsheetml/2006/main" count="294" uniqueCount="127">
  <si>
    <t>Job No</t>
  </si>
  <si>
    <t>Contract Name</t>
  </si>
  <si>
    <t>Start on Site Date</t>
  </si>
  <si>
    <t>Finish On Site Date</t>
  </si>
  <si>
    <t>Notes</t>
  </si>
  <si>
    <t>Partner Cruden</t>
  </si>
  <si>
    <t>Arrowhead Block improvement Phase I-3</t>
  </si>
  <si>
    <t>H10056</t>
  </si>
  <si>
    <t>E2605</t>
  </si>
  <si>
    <t>Westwood Park Primary School Extension</t>
  </si>
  <si>
    <t>E10669</t>
  </si>
  <si>
    <t>Surestart Fiddlers Lane</t>
  </si>
  <si>
    <t>E2622</t>
  </si>
  <si>
    <t>Ordsall P S and Children’s Centre</t>
  </si>
  <si>
    <t>E2709</t>
  </si>
  <si>
    <t>Worsley Fit City</t>
  </si>
  <si>
    <t>H10058</t>
  </si>
  <si>
    <t>Littleton Rd Improvement Ph V</t>
  </si>
  <si>
    <t>H2618</t>
  </si>
  <si>
    <t>Langworthy Shops Ph II</t>
  </si>
  <si>
    <t>C2663</t>
  </si>
  <si>
    <t>Littleton Rd Shops</t>
  </si>
  <si>
    <t>Partner G &amp; J Seddon</t>
  </si>
  <si>
    <t>Weast Block improvement Phase III</t>
  </si>
  <si>
    <t>D2601</t>
  </si>
  <si>
    <t>Salford Sports Village</t>
  </si>
  <si>
    <t>E2607</t>
  </si>
  <si>
    <t>Grosvenor Rd CPS Remodelling</t>
  </si>
  <si>
    <t>E2606</t>
  </si>
  <si>
    <t>Wharton CPS Remodelling</t>
  </si>
  <si>
    <t>E2603</t>
  </si>
  <si>
    <t>Boothstown Methodists Primary School Remodelling</t>
  </si>
  <si>
    <t>11//7/05</t>
  </si>
  <si>
    <t>H10610</t>
  </si>
  <si>
    <t>West of Seedley Park III/IV</t>
  </si>
  <si>
    <t>H10550</t>
  </si>
  <si>
    <t>Seedley West Phase III- Block Improvement</t>
  </si>
  <si>
    <t>E10726</t>
  </si>
  <si>
    <t>St Charles Swinton (Surestart)</t>
  </si>
  <si>
    <t>H10723</t>
  </si>
  <si>
    <t>Co-operative Street Home swaps</t>
  </si>
  <si>
    <t>Actual Cost Variation £</t>
  </si>
  <si>
    <t>A</t>
  </si>
  <si>
    <t>B</t>
  </si>
  <si>
    <t>C</t>
  </si>
  <si>
    <t>D</t>
  </si>
  <si>
    <t>G (B-D)</t>
  </si>
  <si>
    <t>H2677 H10021 H10022</t>
  </si>
  <si>
    <t>QS</t>
  </si>
  <si>
    <t>Partnered Projects £0.5 Million  - £5 Million</t>
  </si>
  <si>
    <t>PM</t>
  </si>
  <si>
    <t>KM</t>
  </si>
  <si>
    <t>H11333</t>
  </si>
  <si>
    <t>KB</t>
  </si>
  <si>
    <t>PD</t>
  </si>
  <si>
    <t>MB</t>
  </si>
  <si>
    <t>AS</t>
  </si>
  <si>
    <t>SA</t>
  </si>
  <si>
    <t>SR</t>
  </si>
  <si>
    <t>RDB</t>
  </si>
  <si>
    <t>Contractor Bonus From Shared Saving (G)</t>
  </si>
  <si>
    <t>rear walls  re-instated into contract.</t>
  </si>
  <si>
    <t>Additional Work, to shops.</t>
  </si>
  <si>
    <t>JR</t>
  </si>
  <si>
    <t>MK</t>
  </si>
  <si>
    <t>Cot per property</t>
  </si>
  <si>
    <t>b1</t>
  </si>
  <si>
    <t>TN</t>
  </si>
  <si>
    <t>BG</t>
  </si>
  <si>
    <t>DT</t>
  </si>
  <si>
    <t>MH</t>
  </si>
  <si>
    <r>
      <t xml:space="preserve">Extra property added, enforcement work to property added.     </t>
    </r>
    <r>
      <rPr>
        <b/>
        <sz val="9"/>
        <color indexed="10"/>
        <rFont val="Arial"/>
        <family val="2"/>
      </rPr>
      <t>Closedown meeting held</t>
    </r>
  </si>
  <si>
    <r>
      <t xml:space="preserve">Numerous adds and omits to the contract. </t>
    </r>
    <r>
      <rPr>
        <b/>
        <sz val="9"/>
        <color indexed="10"/>
        <rFont val="Arial"/>
        <family val="2"/>
      </rPr>
      <t>Closedown meeting held</t>
    </r>
  </si>
  <si>
    <r>
      <t xml:space="preserve">Omitted canopies, Extra works to car park and ramp. </t>
    </r>
    <r>
      <rPr>
        <b/>
        <sz val="9"/>
        <color indexed="10"/>
        <rFont val="Arial"/>
        <family val="2"/>
      </rPr>
      <t>Closedown meeting held</t>
    </r>
  </si>
  <si>
    <r>
      <t>Nothing omitted, contract target high.</t>
    </r>
    <r>
      <rPr>
        <b/>
        <sz val="9"/>
        <color indexed="10"/>
        <rFont val="Arial"/>
        <family val="2"/>
      </rPr>
      <t xml:space="preserve"> Closedown meeting held</t>
    </r>
  </si>
  <si>
    <r>
      <t xml:space="preserve">Addition of rear yard walls . </t>
    </r>
    <r>
      <rPr>
        <b/>
        <sz val="9"/>
        <color indexed="10"/>
        <rFont val="Arial"/>
        <family val="2"/>
      </rPr>
      <t xml:space="preserve"> Closedown meeting held</t>
    </r>
  </si>
  <si>
    <r>
      <t xml:space="preserve">Instruction of additional works, 7 extra shops, external refurb.  </t>
    </r>
    <r>
      <rPr>
        <b/>
        <sz val="9"/>
        <color indexed="10"/>
        <rFont val="Arial"/>
        <family val="2"/>
      </rPr>
      <t>Closedown meeting held</t>
    </r>
  </si>
  <si>
    <t>Total Cost to client (estimate in italics) D+b1</t>
  </si>
  <si>
    <t>Forecast Final Actual Cost £ (including KPI bonus)</t>
  </si>
  <si>
    <t>Revised/ Predicted Contract Target Cost £(including KPI bonus)</t>
  </si>
  <si>
    <t>Contract Target Cost. (including KPI bonus)</t>
  </si>
  <si>
    <t>Date of QS Report</t>
  </si>
  <si>
    <t>H10024</t>
  </si>
  <si>
    <t xml:space="preserve">Extra work to bund wall, car park. </t>
  </si>
  <si>
    <t>% Saving (Neg've is Over     spend)</t>
  </si>
  <si>
    <t>KPI Bonus included in total</t>
  </si>
  <si>
    <t>S2579</t>
  </si>
  <si>
    <t>Barton Moss SU</t>
  </si>
  <si>
    <t>End User 50%</t>
  </si>
  <si>
    <t>Commissioning Officer 25%</t>
  </si>
  <si>
    <t>Social inclusion 25%</t>
  </si>
  <si>
    <t>KPI 1.  Customer satisfaction 25%</t>
  </si>
  <si>
    <t>KPI 2.  Time predictability 25%</t>
  </si>
  <si>
    <t>KPI 3  Safety 10%</t>
  </si>
  <si>
    <t>KPI 4 Defects at Handover 40%</t>
  </si>
  <si>
    <t>Target 80%</t>
  </si>
  <si>
    <t>Target Completion on time</t>
  </si>
  <si>
    <t>Zero Defects</t>
  </si>
  <si>
    <t>Combined KPI 1</t>
  </si>
  <si>
    <t>Comments</t>
  </si>
  <si>
    <t>AIR = No of reportable accidentsx100,000/ Average no of persons on site</t>
  </si>
  <si>
    <t>Completed two weeks before extended contract date</t>
  </si>
  <si>
    <t>Zero Accidents</t>
  </si>
  <si>
    <t>Percentage</t>
  </si>
  <si>
    <t xml:space="preserve">Percentage </t>
  </si>
  <si>
    <t>Zero defects</t>
  </si>
  <si>
    <t>1 reportable accident. KPI not achieved.</t>
  </si>
  <si>
    <t>Completed</t>
  </si>
  <si>
    <t>17/03/2006-- eot 19/0506</t>
  </si>
  <si>
    <t>23/09/05  eot 27/01/06</t>
  </si>
  <si>
    <t>26/08/05  eot  28/10/2005</t>
  </si>
  <si>
    <t>Sector average 897.00 source HSE Work related injuries and ill health in construction. 2005/6</t>
  </si>
  <si>
    <r>
      <t xml:space="preserve">Contract extended to Take further work.  Favourable comments received from Client Officer, T Smith re the contribution of the Tenant Liaison officer to the smooth running of the contract and the speedy resolution of householders problems. </t>
    </r>
    <r>
      <rPr>
        <sz val="10"/>
        <color indexed="10"/>
        <rFont val="Arial"/>
        <family val="2"/>
      </rPr>
      <t>Social inclusion still to be resolved</t>
    </r>
  </si>
  <si>
    <t>09/09/05 eot 23/09/05</t>
  </si>
  <si>
    <t>09/09/05 eot     23/09/05</t>
  </si>
  <si>
    <t>Achieved on the extended contract date</t>
  </si>
  <si>
    <t>Boothstown Methodists PS Remodelling</t>
  </si>
  <si>
    <t>Completed 2.5 weeks late</t>
  </si>
  <si>
    <t>NB start on site was 11/07/05</t>
  </si>
  <si>
    <t>Littleton Road Block improvement Phase III&amp;IV</t>
  </si>
  <si>
    <t>Further work carried out post contract by the same contractor.</t>
  </si>
  <si>
    <t>AIR 15% better than national average</t>
  </si>
  <si>
    <t>Weast Block Improvements Phase V</t>
  </si>
  <si>
    <t>Predicted Target Cost t £    (including KPI bonus)</t>
  </si>
  <si>
    <t>Predicted Target Cost  £    (including KPI bonus)</t>
  </si>
  <si>
    <t xml:space="preserve">Contract extended to Take further work.  Favourable comments received from Client Officer, Colin Goodall re the contribution of the Tenant Liaison officer to the smooth running of the contract and the speedy resolution of householders problems.                      ALL KPI's SATISFIED                         </t>
  </si>
  <si>
    <t xml:space="preserve">1 ONLT KPI's,2 &amp; 4 SATISFIED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</si>
</sst>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quot;£&quot;#,##0"/>
    <numFmt numFmtId="168" formatCode="m/d/yy"/>
  </numFmts>
  <fonts count="12">
    <font>
      <sz val="10"/>
      <name val="Arial"/>
      <family val="0"/>
    </font>
    <font>
      <b/>
      <sz val="9"/>
      <name val="Arial"/>
      <family val="2"/>
    </font>
    <font>
      <b/>
      <sz val="10"/>
      <name val="Arial"/>
      <family val="2"/>
    </font>
    <font>
      <b/>
      <sz val="11"/>
      <name val="Arial"/>
      <family val="2"/>
    </font>
    <font>
      <sz val="9"/>
      <name val="Arial"/>
      <family val="2"/>
    </font>
    <font>
      <i/>
      <sz val="9"/>
      <name val="Arial"/>
      <family val="2"/>
    </font>
    <font>
      <sz val="12"/>
      <name val="Arial"/>
      <family val="2"/>
    </font>
    <font>
      <b/>
      <sz val="12"/>
      <name val="Arial"/>
      <family val="2"/>
    </font>
    <font>
      <b/>
      <sz val="14"/>
      <name val="Arial"/>
      <family val="2"/>
    </font>
    <font>
      <b/>
      <sz val="9"/>
      <color indexed="10"/>
      <name val="Arial"/>
      <family val="2"/>
    </font>
    <font>
      <sz val="14"/>
      <name val="Arial"/>
      <family val="2"/>
    </font>
    <font>
      <sz val="10"/>
      <color indexed="10"/>
      <name val="Arial"/>
      <family val="2"/>
    </font>
  </fonts>
  <fills count="3">
    <fill>
      <patternFill/>
    </fill>
    <fill>
      <patternFill patternType="gray125"/>
    </fill>
    <fill>
      <patternFill patternType="solid">
        <fgColor indexed="22"/>
        <bgColor indexed="64"/>
      </patternFill>
    </fill>
  </fills>
  <borders count="50">
    <border>
      <left/>
      <right/>
      <top/>
      <bottom/>
      <diagonal/>
    </border>
    <border>
      <left>
        <color indexed="63"/>
      </left>
      <right style="medium"/>
      <top>
        <color indexed="63"/>
      </top>
      <bottom>
        <color indexed="63"/>
      </bottom>
    </border>
    <border>
      <left style="medium"/>
      <right style="medium"/>
      <top style="medium"/>
      <bottom style="medium"/>
    </border>
    <border>
      <left style="thin"/>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medium"/>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style="medium"/>
    </border>
    <border>
      <left style="thin"/>
      <right style="medium"/>
      <top style="medium"/>
      <bottom>
        <color indexed="63"/>
      </bottom>
    </border>
    <border>
      <left style="thin"/>
      <right style="thin"/>
      <top style="thin"/>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style="thin"/>
      <right style="thin"/>
      <top style="medium"/>
      <bottom style="thin"/>
    </border>
    <border>
      <left style="medium"/>
      <right style="medium"/>
      <top style="medium"/>
      <bottom>
        <color indexed="63"/>
      </bottom>
    </border>
    <border>
      <left style="medium"/>
      <right>
        <color indexed="63"/>
      </right>
      <top style="thin"/>
      <bottom style="thin"/>
    </border>
    <border>
      <left style="medium"/>
      <right style="medium"/>
      <top style="thin"/>
      <bottom style="medium"/>
    </border>
    <border>
      <left>
        <color indexed="63"/>
      </left>
      <right>
        <color indexed="63"/>
      </right>
      <top style="thin"/>
      <bottom style="medium"/>
    </border>
    <border>
      <left style="thin"/>
      <right>
        <color indexed="63"/>
      </right>
      <top style="thin"/>
      <bottom>
        <color indexed="63"/>
      </bottom>
    </border>
    <border>
      <left style="thin"/>
      <right style="medium"/>
      <top style="thin"/>
      <bottom style="medium"/>
    </border>
    <border>
      <left style="thin"/>
      <right style="medium"/>
      <top style="medium"/>
      <bottom style="thin"/>
    </border>
    <border>
      <left style="thin"/>
      <right style="medium"/>
      <top>
        <color indexed="63"/>
      </top>
      <bottom style="thin"/>
    </border>
    <border>
      <left style="medium"/>
      <right>
        <color indexed="63"/>
      </right>
      <top>
        <color indexed="63"/>
      </top>
      <bottom>
        <color indexed="63"/>
      </bottom>
    </border>
    <border>
      <left style="thin"/>
      <right>
        <color indexed="63"/>
      </right>
      <top style="medium"/>
      <bottom style="thin"/>
    </border>
    <border>
      <left style="thin"/>
      <right>
        <color indexed="63"/>
      </right>
      <top>
        <color indexed="63"/>
      </top>
      <bottom style="thin"/>
    </border>
    <border>
      <left style="thin"/>
      <right style="thin"/>
      <top>
        <color indexed="63"/>
      </top>
      <bottom style="thin"/>
    </border>
    <border>
      <left style="medium"/>
      <right>
        <color indexed="63"/>
      </right>
      <top style="thin"/>
      <bottom style="medium"/>
    </border>
    <border>
      <left style="medium"/>
      <right>
        <color indexed="63"/>
      </right>
      <top>
        <color indexed="63"/>
      </top>
      <bottom style="medium"/>
    </border>
    <border>
      <left style="medium"/>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1">
    <xf numFmtId="0" fontId="0" fillId="0" borderId="0" xfId="0" applyAlignment="1">
      <alignment/>
    </xf>
    <xf numFmtId="0" fontId="1" fillId="0" borderId="0" xfId="0" applyFont="1" applyBorder="1" applyAlignment="1">
      <alignment horizontal="center" vertical="top" wrapText="1"/>
    </xf>
    <xf numFmtId="14" fontId="4" fillId="0" borderId="0" xfId="0" applyNumberFormat="1" applyFont="1" applyBorder="1" applyAlignment="1">
      <alignment horizontal="justify" vertical="top" wrapText="1"/>
    </xf>
    <xf numFmtId="3" fontId="4" fillId="0" borderId="0" xfId="0" applyNumberFormat="1" applyFont="1" applyBorder="1" applyAlignment="1">
      <alignment horizontal="right" vertical="top" wrapText="1"/>
    </xf>
    <xf numFmtId="0" fontId="4"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vertical="top" wrapText="1"/>
    </xf>
    <xf numFmtId="0" fontId="1" fillId="0" borderId="3" xfId="0" applyFont="1" applyBorder="1" applyAlignment="1">
      <alignment horizontal="left" vertical="top" wrapText="1"/>
    </xf>
    <xf numFmtId="0" fontId="1" fillId="0" borderId="4" xfId="0" applyFont="1" applyBorder="1" applyAlignment="1">
      <alignment horizontal="justify" vertical="top" wrapText="1"/>
    </xf>
    <xf numFmtId="0" fontId="1" fillId="0" borderId="4" xfId="0" applyFont="1" applyBorder="1" applyAlignment="1">
      <alignment horizontal="left" vertical="top" wrapText="1"/>
    </xf>
    <xf numFmtId="0" fontId="0" fillId="0" borderId="0" xfId="0" applyFont="1" applyAlignment="1">
      <alignment/>
    </xf>
    <xf numFmtId="0" fontId="0" fillId="0" borderId="0" xfId="0" applyFont="1" applyAlignment="1">
      <alignment horizontal="center"/>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0" fillId="0" borderId="0" xfId="0" applyFont="1" applyAlignment="1">
      <alignment horizontal="left"/>
    </xf>
    <xf numFmtId="0" fontId="6" fillId="0" borderId="4" xfId="0"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1" xfId="0" applyFont="1" applyBorder="1" applyAlignment="1">
      <alignment horizontal="justify" vertical="top" wrapText="1"/>
    </xf>
    <xf numFmtId="0" fontId="0" fillId="0" borderId="0" xfId="0" applyFont="1" applyBorder="1" applyAlignment="1">
      <alignment/>
    </xf>
    <xf numFmtId="0" fontId="6" fillId="0" borderId="6" xfId="0" applyFont="1" applyBorder="1" applyAlignment="1">
      <alignment horizontal="justify" vertical="top" wrapText="1"/>
    </xf>
    <xf numFmtId="0" fontId="6" fillId="0" borderId="6" xfId="0" applyFont="1" applyBorder="1" applyAlignment="1">
      <alignment horizontal="center" vertical="top" wrapText="1"/>
    </xf>
    <xf numFmtId="0" fontId="0" fillId="0" borderId="0" xfId="0" applyFont="1" applyBorder="1" applyAlignment="1">
      <alignment horizontal="center"/>
    </xf>
    <xf numFmtId="0" fontId="0" fillId="0" borderId="8" xfId="0" applyFont="1" applyBorder="1" applyAlignment="1">
      <alignment/>
    </xf>
    <xf numFmtId="0" fontId="0" fillId="0" borderId="8" xfId="0" applyFont="1" applyBorder="1" applyAlignment="1">
      <alignment horizontal="center"/>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0" xfId="0" applyFont="1" applyBorder="1" applyAlignment="1">
      <alignment horizontal="center" vertical="top" wrapText="1"/>
    </xf>
    <xf numFmtId="0" fontId="0" fillId="0" borderId="12" xfId="0" applyFont="1" applyBorder="1" applyAlignment="1">
      <alignment/>
    </xf>
    <xf numFmtId="0" fontId="1" fillId="0" borderId="3" xfId="0" applyFont="1" applyBorder="1" applyAlignment="1">
      <alignment horizontal="justify" vertical="top" wrapText="1"/>
    </xf>
    <xf numFmtId="0" fontId="1" fillId="0" borderId="13" xfId="0" applyFont="1" applyBorder="1" applyAlignment="1">
      <alignment horizontal="justify" vertical="top" wrapText="1"/>
    </xf>
    <xf numFmtId="0" fontId="5" fillId="0" borderId="14" xfId="0" applyFont="1" applyBorder="1" applyAlignment="1">
      <alignment vertical="top" wrapText="1"/>
    </xf>
    <xf numFmtId="14" fontId="4" fillId="0" borderId="14" xfId="0" applyNumberFormat="1" applyFont="1" applyBorder="1" applyAlignment="1">
      <alignment horizontal="justify" vertical="top" wrapText="1"/>
    </xf>
    <xf numFmtId="3" fontId="4" fillId="0" borderId="14" xfId="0" applyNumberFormat="1" applyFont="1" applyBorder="1" applyAlignment="1">
      <alignment horizontal="right" vertical="top" wrapText="1"/>
    </xf>
    <xf numFmtId="0" fontId="6" fillId="0" borderId="14" xfId="0" applyFont="1" applyBorder="1" applyAlignment="1">
      <alignment horizontal="center" vertical="top" wrapText="1"/>
    </xf>
    <xf numFmtId="0" fontId="4" fillId="0" borderId="14" xfId="0" applyFont="1" applyBorder="1" applyAlignment="1">
      <alignment horizontal="center" vertical="top" wrapText="1"/>
    </xf>
    <xf numFmtId="0" fontId="6" fillId="0" borderId="15" xfId="0" applyFont="1" applyBorder="1" applyAlignment="1">
      <alignment vertical="top" wrapText="1"/>
    </xf>
    <xf numFmtId="0" fontId="6" fillId="0" borderId="8" xfId="0" applyFont="1" applyBorder="1" applyAlignment="1">
      <alignment horizontal="justify" vertical="top" wrapText="1"/>
    </xf>
    <xf numFmtId="0" fontId="6" fillId="0" borderId="15" xfId="0" applyFont="1" applyBorder="1" applyAlignment="1">
      <alignment horizontal="justify" vertical="top" wrapText="1"/>
    </xf>
    <xf numFmtId="0" fontId="6" fillId="0" borderId="15" xfId="0" applyFont="1" applyBorder="1" applyAlignment="1">
      <alignment horizontal="center" vertical="top" wrapText="1"/>
    </xf>
    <xf numFmtId="0" fontId="6" fillId="0" borderId="8" xfId="0" applyFont="1" applyBorder="1" applyAlignment="1">
      <alignment horizontal="center" vertical="top" wrapText="1"/>
    </xf>
    <xf numFmtId="0" fontId="1" fillId="0" borderId="13" xfId="0" applyFont="1" applyBorder="1" applyAlignment="1">
      <alignment horizontal="left" vertical="top" wrapText="1"/>
    </xf>
    <xf numFmtId="0" fontId="6" fillId="0" borderId="16" xfId="0" applyFont="1" applyBorder="1" applyAlignment="1">
      <alignment horizontal="justify" vertical="top" wrapText="1"/>
    </xf>
    <xf numFmtId="0" fontId="4" fillId="0" borderId="16" xfId="0" applyFont="1" applyBorder="1" applyAlignment="1">
      <alignment horizontal="justify" vertical="top" wrapText="1"/>
    </xf>
    <xf numFmtId="0" fontId="0" fillId="0" borderId="17" xfId="0" applyFont="1" applyBorder="1" applyAlignment="1">
      <alignment/>
    </xf>
    <xf numFmtId="0" fontId="2" fillId="0" borderId="0" xfId="0" applyFont="1" applyAlignment="1">
      <alignment/>
    </xf>
    <xf numFmtId="2" fontId="0" fillId="0" borderId="15" xfId="0" applyNumberFormat="1" applyFont="1" applyBorder="1" applyAlignment="1">
      <alignment horizontal="center"/>
    </xf>
    <xf numFmtId="3" fontId="4" fillId="0" borderId="18" xfId="0" applyNumberFormat="1" applyFont="1" applyBorder="1" applyAlignment="1">
      <alignment horizontal="right" vertical="top" wrapText="1"/>
    </xf>
    <xf numFmtId="3" fontId="4" fillId="0" borderId="15" xfId="0" applyNumberFormat="1" applyFont="1" applyBorder="1" applyAlignment="1">
      <alignment horizontal="right" vertical="top" wrapText="1"/>
    </xf>
    <xf numFmtId="0" fontId="0" fillId="0" borderId="15" xfId="0" applyFont="1" applyBorder="1" applyAlignment="1">
      <alignment/>
    </xf>
    <xf numFmtId="14" fontId="4" fillId="0" borderId="18" xfId="0" applyNumberFormat="1" applyFont="1" applyBorder="1" applyAlignment="1">
      <alignment horizontal="justify" vertical="top" wrapText="1"/>
    </xf>
    <xf numFmtId="0" fontId="4" fillId="0" borderId="14" xfId="0" applyFont="1" applyBorder="1" applyAlignment="1">
      <alignment horizontal="justify" vertical="top" wrapText="1"/>
    </xf>
    <xf numFmtId="0" fontId="5" fillId="0" borderId="18" xfId="0" applyFont="1" applyBorder="1" applyAlignment="1">
      <alignment vertical="top" wrapText="1"/>
    </xf>
    <xf numFmtId="0" fontId="5" fillId="0" borderId="14" xfId="0" applyFont="1" applyBorder="1" applyAlignment="1">
      <alignment horizontal="justify" vertical="top" wrapText="1"/>
    </xf>
    <xf numFmtId="0" fontId="6" fillId="2" borderId="10" xfId="0" applyFont="1" applyFill="1" applyBorder="1" applyAlignment="1">
      <alignment horizontal="justify"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justify" vertical="top" wrapText="1"/>
    </xf>
    <xf numFmtId="0" fontId="0" fillId="2" borderId="10" xfId="0" applyFont="1" applyFill="1" applyBorder="1" applyAlignment="1">
      <alignment horizontal="center"/>
    </xf>
    <xf numFmtId="0" fontId="0" fillId="2" borderId="11" xfId="0" applyFont="1" applyFill="1" applyBorder="1" applyAlignment="1">
      <alignment/>
    </xf>
    <xf numFmtId="0" fontId="6" fillId="0" borderId="19" xfId="0" applyFont="1" applyBorder="1" applyAlignment="1">
      <alignment horizontal="justify" vertical="top" wrapText="1"/>
    </xf>
    <xf numFmtId="0" fontId="6" fillId="0" borderId="20" xfId="0" applyFont="1" applyBorder="1" applyAlignment="1">
      <alignment horizontal="center" vertical="top" wrapText="1"/>
    </xf>
    <xf numFmtId="0" fontId="6" fillId="0" borderId="21" xfId="0" applyFont="1" applyBorder="1" applyAlignment="1">
      <alignment vertical="top" wrapText="1"/>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6" fillId="0" borderId="21" xfId="0" applyFont="1" applyBorder="1" applyAlignment="1">
      <alignment horizontal="center" vertical="top" wrapText="1"/>
    </xf>
    <xf numFmtId="0" fontId="6" fillId="0" borderId="22" xfId="0" applyFont="1" applyBorder="1" applyAlignment="1">
      <alignment horizontal="justify" vertical="top" wrapText="1"/>
    </xf>
    <xf numFmtId="0" fontId="1" fillId="0" borderId="19" xfId="0" applyFont="1" applyBorder="1" applyAlignment="1">
      <alignment horizontal="justify" vertical="top" wrapText="1"/>
    </xf>
    <xf numFmtId="0" fontId="5" fillId="0" borderId="21" xfId="0" applyFont="1" applyBorder="1" applyAlignment="1">
      <alignment vertical="top" wrapText="1"/>
    </xf>
    <xf numFmtId="14" fontId="4" fillId="0" borderId="21" xfId="0" applyNumberFormat="1" applyFont="1" applyBorder="1" applyAlignment="1">
      <alignment horizontal="justify" vertical="top" wrapText="1"/>
    </xf>
    <xf numFmtId="2" fontId="4" fillId="0" borderId="21" xfId="0" applyNumberFormat="1" applyFont="1" applyBorder="1" applyAlignment="1">
      <alignment horizontal="center" vertical="top" wrapText="1"/>
    </xf>
    <xf numFmtId="3" fontId="4" fillId="0" borderId="21" xfId="0" applyNumberFormat="1" applyFont="1" applyBorder="1" applyAlignment="1">
      <alignment horizontal="right" vertical="top" wrapText="1"/>
    </xf>
    <xf numFmtId="2" fontId="6" fillId="0" borderId="21" xfId="0" applyNumberFormat="1" applyFont="1" applyBorder="1" applyAlignment="1">
      <alignment horizontal="center" vertical="top" wrapText="1"/>
    </xf>
    <xf numFmtId="0" fontId="6" fillId="0" borderId="23" xfId="0" applyFont="1" applyBorder="1" applyAlignment="1">
      <alignment horizontal="justify" vertical="top" wrapText="1"/>
    </xf>
    <xf numFmtId="0" fontId="7" fillId="0" borderId="19" xfId="0" applyFont="1" applyBorder="1" applyAlignment="1">
      <alignment horizontal="justify" vertical="top" wrapText="1"/>
    </xf>
    <xf numFmtId="0" fontId="7" fillId="0" borderId="21" xfId="0" applyFont="1" applyBorder="1" applyAlignment="1">
      <alignment horizontal="justify" vertical="top" wrapText="1"/>
    </xf>
    <xf numFmtId="2" fontId="2" fillId="0" borderId="21" xfId="0" applyNumberFormat="1" applyFont="1" applyBorder="1" applyAlignment="1">
      <alignment horizontal="center" vertical="top" wrapText="1"/>
    </xf>
    <xf numFmtId="0" fontId="2" fillId="0" borderId="23" xfId="0" applyFont="1" applyBorder="1" applyAlignment="1">
      <alignment horizontal="justify" vertical="top" wrapText="1"/>
    </xf>
    <xf numFmtId="0" fontId="0" fillId="0" borderId="0" xfId="0" applyFont="1" applyAlignment="1">
      <alignment/>
    </xf>
    <xf numFmtId="0" fontId="0" fillId="0" borderId="1"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justify" vertical="top" wrapText="1"/>
    </xf>
    <xf numFmtId="0" fontId="1" fillId="0" borderId="0" xfId="0" applyFont="1" applyBorder="1" applyAlignment="1">
      <alignment horizontal="left" vertical="top" wrapText="1"/>
    </xf>
    <xf numFmtId="0" fontId="7" fillId="0" borderId="0" xfId="0" applyFont="1" applyBorder="1" applyAlignment="1">
      <alignment horizontal="justify" vertical="top" wrapText="1"/>
    </xf>
    <xf numFmtId="2" fontId="6" fillId="0" borderId="0" xfId="0" applyNumberFormat="1" applyFont="1" applyBorder="1" applyAlignment="1">
      <alignment horizontal="center" vertical="top" wrapText="1"/>
    </xf>
    <xf numFmtId="0" fontId="5" fillId="0" borderId="0" xfId="0" applyFont="1" applyBorder="1" applyAlignment="1">
      <alignment horizontal="justify" vertical="top" wrapText="1"/>
    </xf>
    <xf numFmtId="2" fontId="4" fillId="0" borderId="0" xfId="0" applyNumberFormat="1" applyFont="1" applyBorder="1" applyAlignment="1">
      <alignment horizontal="center" vertical="top" wrapText="1"/>
    </xf>
    <xf numFmtId="0" fontId="4" fillId="0" borderId="0" xfId="0" applyFont="1" applyAlignment="1">
      <alignment/>
    </xf>
    <xf numFmtId="3" fontId="1" fillId="0" borderId="10" xfId="0" applyNumberFormat="1" applyFont="1" applyBorder="1" applyAlignment="1">
      <alignment vertical="top" wrapText="1"/>
    </xf>
    <xf numFmtId="3" fontId="1" fillId="0" borderId="3" xfId="0" applyNumberFormat="1" applyFont="1" applyBorder="1" applyAlignment="1">
      <alignment vertical="top" wrapText="1"/>
    </xf>
    <xf numFmtId="3" fontId="1" fillId="0" borderId="3" xfId="0" applyNumberFormat="1" applyFont="1" applyBorder="1" applyAlignment="1">
      <alignment horizontal="left" vertical="top" wrapText="1"/>
    </xf>
    <xf numFmtId="3" fontId="1" fillId="0" borderId="3" xfId="0" applyNumberFormat="1" applyFont="1" applyBorder="1" applyAlignment="1">
      <alignment horizontal="center" vertical="top" wrapText="1"/>
    </xf>
    <xf numFmtId="3" fontId="4" fillId="0" borderId="21" xfId="0" applyNumberFormat="1" applyFont="1" applyBorder="1" applyAlignment="1">
      <alignment horizontal="center" vertical="top" wrapText="1"/>
    </xf>
    <xf numFmtId="3" fontId="4" fillId="0" borderId="14" xfId="0" applyNumberFormat="1" applyFont="1" applyBorder="1" applyAlignment="1">
      <alignment horizontal="center" vertical="top" wrapText="1"/>
    </xf>
    <xf numFmtId="0" fontId="4" fillId="0" borderId="0" xfId="0" applyFont="1" applyBorder="1" applyAlignment="1">
      <alignment horizontal="justify" vertical="top" wrapText="1"/>
    </xf>
    <xf numFmtId="3" fontId="4" fillId="0" borderId="0" xfId="0" applyNumberFormat="1" applyFont="1" applyBorder="1" applyAlignment="1">
      <alignment horizontal="center" vertical="top" wrapText="1"/>
    </xf>
    <xf numFmtId="3" fontId="8" fillId="0" borderId="0" xfId="0" applyNumberFormat="1" applyFont="1" applyAlignment="1">
      <alignment/>
    </xf>
    <xf numFmtId="0" fontId="8" fillId="0" borderId="0" xfId="0" applyFont="1" applyAlignment="1">
      <alignment/>
    </xf>
    <xf numFmtId="0" fontId="4" fillId="0" borderId="20" xfId="0" applyFont="1" applyBorder="1" applyAlignment="1">
      <alignment horizontal="justify" vertical="top" wrapText="1"/>
    </xf>
    <xf numFmtId="0" fontId="5" fillId="0" borderId="21" xfId="0" applyFont="1" applyBorder="1" applyAlignment="1">
      <alignment horizontal="justify" vertical="top" wrapText="1"/>
    </xf>
    <xf numFmtId="0" fontId="6" fillId="0" borderId="24" xfId="0" applyFont="1" applyBorder="1" applyAlignment="1">
      <alignment horizontal="justify" vertical="top" wrapText="1"/>
    </xf>
    <xf numFmtId="3" fontId="4" fillId="0" borderId="24" xfId="0" applyNumberFormat="1" applyFont="1" applyBorder="1" applyAlignment="1">
      <alignment horizontal="right" vertical="top" wrapText="1"/>
    </xf>
    <xf numFmtId="0" fontId="0" fillId="0" borderId="21" xfId="0" applyFont="1" applyBorder="1" applyAlignment="1">
      <alignment wrapText="1"/>
    </xf>
    <xf numFmtId="0" fontId="6" fillId="0" borderId="25" xfId="0" applyFont="1" applyBorder="1" applyAlignment="1">
      <alignment horizontal="justify" vertical="top" wrapText="1"/>
    </xf>
    <xf numFmtId="3" fontId="4" fillId="0" borderId="25" xfId="0" applyNumberFormat="1" applyFont="1" applyBorder="1" applyAlignment="1">
      <alignment horizontal="right" vertical="top" wrapText="1"/>
    </xf>
    <xf numFmtId="0" fontId="5" fillId="0" borderId="24" xfId="0" applyFont="1" applyBorder="1" applyAlignment="1">
      <alignment horizontal="justify" vertical="top" wrapText="1"/>
    </xf>
    <xf numFmtId="3" fontId="0" fillId="0" borderId="0" xfId="0" applyNumberFormat="1" applyFont="1" applyAlignment="1">
      <alignment/>
    </xf>
    <xf numFmtId="3" fontId="0" fillId="0" borderId="0" xfId="0" applyNumberFormat="1" applyFont="1" applyAlignment="1">
      <alignment horizontal="center"/>
    </xf>
    <xf numFmtId="3" fontId="1" fillId="0" borderId="26" xfId="0" applyNumberFormat="1" applyFont="1" applyBorder="1" applyAlignment="1">
      <alignment vertical="top" wrapText="1"/>
    </xf>
    <xf numFmtId="3" fontId="7" fillId="0" borderId="3" xfId="0" applyNumberFormat="1" applyFont="1" applyBorder="1" applyAlignment="1">
      <alignment vertical="top" wrapText="1"/>
    </xf>
    <xf numFmtId="3" fontId="6" fillId="2" borderId="10" xfId="0" applyNumberFormat="1" applyFont="1" applyFill="1" applyBorder="1" applyAlignment="1">
      <alignment horizontal="justify" vertical="top" wrapText="1"/>
    </xf>
    <xf numFmtId="3" fontId="0" fillId="2" borderId="10" xfId="0" applyNumberFormat="1" applyFont="1" applyFill="1" applyBorder="1" applyAlignment="1">
      <alignment horizontal="center"/>
    </xf>
    <xf numFmtId="3" fontId="6" fillId="0" borderId="20" xfId="0" applyNumberFormat="1" applyFont="1" applyBorder="1" applyAlignment="1">
      <alignment horizontal="right" vertical="top" wrapText="1"/>
    </xf>
    <xf numFmtId="3" fontId="6" fillId="0" borderId="21" xfId="0" applyNumberFormat="1" applyFont="1" applyBorder="1" applyAlignment="1">
      <alignment horizontal="right" vertical="top" wrapText="1"/>
    </xf>
    <xf numFmtId="3" fontId="6" fillId="0" borderId="21" xfId="0" applyNumberFormat="1" applyFont="1" applyBorder="1" applyAlignment="1">
      <alignment horizontal="center" vertical="top" wrapText="1"/>
    </xf>
    <xf numFmtId="3" fontId="6" fillId="0" borderId="8" xfId="0" applyNumberFormat="1" applyFont="1" applyBorder="1" applyAlignment="1">
      <alignment horizontal="right" vertical="top" wrapText="1"/>
    </xf>
    <xf numFmtId="3" fontId="6" fillId="0" borderId="15" xfId="0" applyNumberFormat="1" applyFont="1" applyBorder="1" applyAlignment="1">
      <alignment horizontal="right" vertical="top" wrapText="1"/>
    </xf>
    <xf numFmtId="3" fontId="6" fillId="0" borderId="15" xfId="0" applyNumberFormat="1" applyFont="1" applyBorder="1" applyAlignment="1">
      <alignment horizontal="center" vertical="top" wrapText="1"/>
    </xf>
    <xf numFmtId="3" fontId="6" fillId="0" borderId="0" xfId="0" applyNumberFormat="1" applyFont="1" applyBorder="1" applyAlignment="1">
      <alignment horizontal="right" vertical="top" wrapText="1"/>
    </xf>
    <xf numFmtId="3" fontId="6" fillId="0" borderId="0" xfId="0" applyNumberFormat="1" applyFont="1" applyBorder="1" applyAlignment="1">
      <alignment horizontal="center" vertical="top" wrapText="1"/>
    </xf>
    <xf numFmtId="3" fontId="0" fillId="0" borderId="0" xfId="0" applyNumberFormat="1" applyFont="1" applyBorder="1" applyAlignment="1">
      <alignment/>
    </xf>
    <xf numFmtId="3" fontId="0" fillId="0" borderId="0" xfId="0" applyNumberFormat="1" applyFont="1" applyBorder="1" applyAlignment="1">
      <alignment horizontal="center"/>
    </xf>
    <xf numFmtId="3" fontId="0" fillId="0" borderId="8" xfId="0" applyNumberFormat="1" applyFont="1" applyBorder="1" applyAlignment="1">
      <alignment/>
    </xf>
    <xf numFmtId="3" fontId="0" fillId="0" borderId="8" xfId="0" applyNumberFormat="1" applyFont="1" applyBorder="1" applyAlignment="1">
      <alignment horizontal="center"/>
    </xf>
    <xf numFmtId="3" fontId="6" fillId="0" borderId="10" xfId="0" applyNumberFormat="1" applyFont="1" applyBorder="1" applyAlignment="1">
      <alignment vertical="top" wrapText="1"/>
    </xf>
    <xf numFmtId="3" fontId="6" fillId="2" borderId="10" xfId="0" applyNumberFormat="1" applyFont="1" applyFill="1" applyBorder="1" applyAlignment="1">
      <alignment horizontal="right" vertical="top" wrapText="1"/>
    </xf>
    <xf numFmtId="3" fontId="6" fillId="2" borderId="10" xfId="0" applyNumberFormat="1" applyFont="1" applyFill="1" applyBorder="1" applyAlignment="1">
      <alignment horizontal="center" vertical="top" wrapText="1"/>
    </xf>
    <xf numFmtId="3" fontId="4" fillId="0" borderId="18" xfId="0" applyNumberFormat="1" applyFont="1" applyBorder="1" applyAlignment="1">
      <alignment horizontal="center" vertical="top" wrapText="1"/>
    </xf>
    <xf numFmtId="3" fontId="2" fillId="0" borderId="21" xfId="0" applyNumberFormat="1" applyFont="1" applyBorder="1" applyAlignment="1">
      <alignment horizontal="center" vertical="top" wrapText="1"/>
    </xf>
    <xf numFmtId="3" fontId="6" fillId="0" borderId="24" xfId="0" applyNumberFormat="1" applyFont="1" applyBorder="1" applyAlignment="1">
      <alignment horizontal="right" vertical="top" wrapText="1"/>
    </xf>
    <xf numFmtId="3" fontId="6" fillId="0" borderId="24" xfId="0" applyNumberFormat="1" applyFont="1" applyBorder="1" applyAlignment="1">
      <alignment horizontal="center" vertical="top" wrapText="1"/>
    </xf>
    <xf numFmtId="3" fontId="6" fillId="0" borderId="25" xfId="0" applyNumberFormat="1" applyFont="1" applyBorder="1" applyAlignment="1">
      <alignment horizontal="right" vertical="top" wrapText="1"/>
    </xf>
    <xf numFmtId="3" fontId="0" fillId="0" borderId="20" xfId="0" applyNumberFormat="1" applyFont="1" applyBorder="1" applyAlignment="1">
      <alignment/>
    </xf>
    <xf numFmtId="3" fontId="0" fillId="0" borderId="21" xfId="0" applyNumberFormat="1" applyFont="1" applyBorder="1" applyAlignment="1">
      <alignment/>
    </xf>
    <xf numFmtId="3" fontId="0" fillId="0" borderId="15" xfId="0" applyNumberFormat="1" applyFont="1" applyBorder="1" applyAlignment="1">
      <alignment/>
    </xf>
    <xf numFmtId="3" fontId="0" fillId="0" borderId="15" xfId="0" applyNumberFormat="1" applyFont="1" applyBorder="1" applyAlignment="1">
      <alignment horizontal="center"/>
    </xf>
    <xf numFmtId="3" fontId="1" fillId="0" borderId="0" xfId="0" applyNumberFormat="1" applyFont="1" applyBorder="1" applyAlignment="1">
      <alignment vertical="top" wrapText="1"/>
    </xf>
    <xf numFmtId="3" fontId="6" fillId="0" borderId="0" xfId="0" applyNumberFormat="1" applyFont="1" applyBorder="1" applyAlignment="1">
      <alignment vertical="top" wrapText="1"/>
    </xf>
    <xf numFmtId="3" fontId="1" fillId="0" borderId="0" xfId="0" applyNumberFormat="1" applyFont="1" applyBorder="1" applyAlignment="1">
      <alignment horizontal="left" vertical="top" wrapText="1"/>
    </xf>
    <xf numFmtId="3" fontId="1" fillId="0" borderId="0" xfId="0" applyNumberFormat="1" applyFont="1" applyBorder="1" applyAlignment="1">
      <alignment horizontal="center" vertical="top" wrapText="1"/>
    </xf>
    <xf numFmtId="0" fontId="0" fillId="0" borderId="0" xfId="0" applyFont="1" applyFill="1" applyAlignment="1">
      <alignment/>
    </xf>
    <xf numFmtId="0" fontId="1" fillId="0" borderId="19" xfId="0" applyFont="1" applyFill="1" applyBorder="1" applyAlignment="1">
      <alignment horizontal="justify" vertical="top" wrapText="1"/>
    </xf>
    <xf numFmtId="0" fontId="5" fillId="0" borderId="21" xfId="0" applyFont="1" applyFill="1" applyBorder="1" applyAlignment="1">
      <alignment vertical="top" wrapText="1"/>
    </xf>
    <xf numFmtId="14" fontId="4" fillId="0" borderId="20" xfId="0" applyNumberFormat="1" applyFont="1" applyFill="1" applyBorder="1" applyAlignment="1">
      <alignment horizontal="justify" vertical="top" wrapText="1"/>
    </xf>
    <xf numFmtId="14" fontId="4" fillId="0" borderId="21" xfId="0" applyNumberFormat="1" applyFont="1" applyFill="1" applyBorder="1" applyAlignment="1">
      <alignment horizontal="justify" vertical="top" wrapText="1"/>
    </xf>
    <xf numFmtId="3" fontId="4" fillId="0" borderId="20" xfId="0" applyNumberFormat="1" applyFont="1" applyFill="1" applyBorder="1" applyAlignment="1">
      <alignment horizontal="right" vertical="top" wrapText="1"/>
    </xf>
    <xf numFmtId="3" fontId="4" fillId="0" borderId="21" xfId="0" applyNumberFormat="1" applyFont="1" applyFill="1" applyBorder="1" applyAlignment="1">
      <alignment vertical="top" wrapText="1"/>
    </xf>
    <xf numFmtId="3" fontId="4" fillId="0" borderId="20" xfId="0" applyNumberFormat="1" applyFont="1" applyFill="1" applyBorder="1" applyAlignment="1">
      <alignment vertical="top" wrapText="1"/>
    </xf>
    <xf numFmtId="3"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justify" vertical="top" wrapText="1"/>
    </xf>
    <xf numFmtId="0" fontId="2" fillId="0" borderId="6" xfId="0" applyFont="1" applyBorder="1" applyAlignment="1">
      <alignment vertical="top" wrapText="1"/>
    </xf>
    <xf numFmtId="3" fontId="1" fillId="0" borderId="26" xfId="0" applyNumberFormat="1" applyFont="1" applyBorder="1" applyAlignment="1">
      <alignment horizontal="center" vertical="top" wrapText="1"/>
    </xf>
    <xf numFmtId="0" fontId="4" fillId="0" borderId="25" xfId="0" applyFont="1" applyBorder="1" applyAlignment="1">
      <alignment horizontal="justify" vertical="top" wrapText="1"/>
    </xf>
    <xf numFmtId="3" fontId="4" fillId="0" borderId="21" xfId="0" applyNumberFormat="1" applyFont="1" applyBorder="1" applyAlignment="1">
      <alignment horizontal="right"/>
    </xf>
    <xf numFmtId="3" fontId="4" fillId="0" borderId="24" xfId="0" applyNumberFormat="1" applyFont="1" applyBorder="1" applyAlignment="1">
      <alignment horizontal="center" vertical="top" wrapText="1"/>
    </xf>
    <xf numFmtId="0" fontId="4" fillId="0" borderId="23" xfId="0" applyFont="1" applyBorder="1" applyAlignment="1">
      <alignment horizontal="justify" vertical="top" wrapText="1"/>
    </xf>
    <xf numFmtId="0" fontId="4" fillId="0" borderId="27" xfId="0" applyFont="1" applyBorder="1" applyAlignment="1">
      <alignment horizontal="left" vertical="top" wrapText="1"/>
    </xf>
    <xf numFmtId="0" fontId="9" fillId="0" borderId="1" xfId="0" applyFont="1" applyBorder="1" applyAlignment="1">
      <alignment horizontal="justify" vertical="top" wrapText="1"/>
    </xf>
    <xf numFmtId="3" fontId="7" fillId="0" borderId="6" xfId="0" applyNumberFormat="1" applyFont="1" applyBorder="1" applyAlignment="1">
      <alignment vertical="top" wrapText="1"/>
    </xf>
    <xf numFmtId="3" fontId="6" fillId="0" borderId="28" xfId="0" applyNumberFormat="1" applyFont="1" applyBorder="1" applyAlignment="1">
      <alignment horizontal="center" vertical="top" wrapText="1"/>
    </xf>
    <xf numFmtId="3" fontId="4" fillId="0" borderId="29" xfId="0" applyNumberFormat="1" applyFont="1" applyBorder="1" applyAlignment="1">
      <alignment horizontal="center" vertical="top" wrapText="1"/>
    </xf>
    <xf numFmtId="3" fontId="6" fillId="0" borderId="30"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3" fontId="2" fillId="0" borderId="30" xfId="0" applyNumberFormat="1" applyFont="1" applyBorder="1" applyAlignment="1">
      <alignment horizontal="center" vertical="top" wrapText="1"/>
    </xf>
    <xf numFmtId="3" fontId="4" fillId="0" borderId="30" xfId="0" applyNumberFormat="1" applyFont="1" applyBorder="1" applyAlignment="1">
      <alignment horizontal="center" vertical="top" wrapText="1"/>
    </xf>
    <xf numFmtId="3" fontId="0" fillId="0" borderId="32" xfId="0" applyNumberFormat="1" applyFont="1" applyBorder="1" applyAlignment="1">
      <alignment horizontal="center"/>
    </xf>
    <xf numFmtId="3" fontId="6" fillId="0" borderId="20" xfId="0" applyNumberFormat="1" applyFont="1" applyBorder="1" applyAlignment="1">
      <alignment horizontal="center" vertical="top" wrapText="1"/>
    </xf>
    <xf numFmtId="3" fontId="6" fillId="0" borderId="33" xfId="0" applyNumberFormat="1" applyFont="1" applyBorder="1" applyAlignment="1">
      <alignment horizontal="center" vertical="top" wrapText="1"/>
    </xf>
    <xf numFmtId="3" fontId="4" fillId="0" borderId="30" xfId="0" applyNumberFormat="1" applyFont="1" applyBorder="1" applyAlignment="1">
      <alignment horizontal="right" vertical="top" wrapText="1"/>
    </xf>
    <xf numFmtId="0" fontId="0" fillId="0" borderId="15" xfId="0" applyFont="1" applyBorder="1" applyAlignment="1">
      <alignment horizontal="center"/>
    </xf>
    <xf numFmtId="0" fontId="1" fillId="0" borderId="10" xfId="0" applyFont="1" applyBorder="1" applyAlignment="1">
      <alignment horizontal="justify" vertical="top" wrapText="1"/>
    </xf>
    <xf numFmtId="0" fontId="6" fillId="0" borderId="26" xfId="0" applyFont="1" applyBorder="1" applyAlignment="1">
      <alignment horizontal="center" vertical="top" wrapText="1"/>
    </xf>
    <xf numFmtId="0" fontId="1" fillId="0" borderId="18" xfId="0" applyFont="1" applyBorder="1" applyAlignment="1">
      <alignment horizontal="center" vertical="top" wrapText="1"/>
    </xf>
    <xf numFmtId="0" fontId="1" fillId="0" borderId="14" xfId="0" applyFont="1" applyBorder="1" applyAlignment="1">
      <alignment horizontal="center" vertical="top" wrapText="1"/>
    </xf>
    <xf numFmtId="0" fontId="1" fillId="0" borderId="21" xfId="0" applyFont="1" applyFill="1" applyBorder="1" applyAlignment="1">
      <alignment horizontal="center" vertical="top" wrapText="1"/>
    </xf>
    <xf numFmtId="0" fontId="1" fillId="0" borderId="34" xfId="0" applyFont="1" applyBorder="1" applyAlignment="1">
      <alignment horizontal="center" vertical="top" wrapText="1"/>
    </xf>
    <xf numFmtId="0" fontId="1" fillId="0" borderId="21" xfId="0" applyFont="1" applyBorder="1" applyAlignment="1">
      <alignment horizontal="center" vertical="top" wrapText="1"/>
    </xf>
    <xf numFmtId="0" fontId="6" fillId="0" borderId="24" xfId="0" applyFont="1" applyBorder="1" applyAlignment="1">
      <alignment horizontal="center" vertical="top" wrapText="1"/>
    </xf>
    <xf numFmtId="0" fontId="1" fillId="0" borderId="24" xfId="0" applyFont="1" applyBorder="1" applyAlignment="1">
      <alignment horizontal="center" vertical="top" wrapText="1"/>
    </xf>
    <xf numFmtId="0" fontId="1" fillId="0" borderId="35" xfId="0" applyFont="1" applyBorder="1" applyAlignment="1">
      <alignment vertical="top" wrapText="1"/>
    </xf>
    <xf numFmtId="0" fontId="1" fillId="0" borderId="10" xfId="0" applyFont="1" applyBorder="1" applyAlignment="1">
      <alignment horizontal="center" vertical="top" wrapText="1"/>
    </xf>
    <xf numFmtId="4" fontId="4" fillId="0" borderId="0" xfId="0" applyNumberFormat="1" applyFont="1" applyBorder="1" applyAlignment="1">
      <alignment horizontal="center" vertical="top" wrapText="1"/>
    </xf>
    <xf numFmtId="4" fontId="6" fillId="0" borderId="20" xfId="0" applyNumberFormat="1" applyFont="1" applyBorder="1" applyAlignment="1">
      <alignment horizontal="center" vertical="top" wrapText="1"/>
    </xf>
    <xf numFmtId="4" fontId="4" fillId="0" borderId="21" xfId="0" applyNumberFormat="1" applyFont="1" applyBorder="1" applyAlignment="1">
      <alignment horizontal="center" vertical="top" wrapText="1"/>
    </xf>
    <xf numFmtId="14" fontId="4" fillId="0" borderId="0" xfId="0" applyNumberFormat="1" applyFont="1" applyBorder="1" applyAlignment="1">
      <alignment horizontal="left" vertical="top" wrapText="1"/>
    </xf>
    <xf numFmtId="14" fontId="0" fillId="0" borderId="20" xfId="0" applyNumberFormat="1" applyFont="1" applyBorder="1" applyAlignment="1">
      <alignment/>
    </xf>
    <xf numFmtId="14" fontId="0" fillId="0" borderId="21" xfId="0" applyNumberFormat="1" applyFont="1" applyBorder="1" applyAlignment="1">
      <alignment/>
    </xf>
    <xf numFmtId="14" fontId="4" fillId="0" borderId="36" xfId="0" applyNumberFormat="1" applyFont="1" applyBorder="1" applyAlignment="1">
      <alignment horizontal="justify" vertical="top" wrapText="1"/>
    </xf>
    <xf numFmtId="0" fontId="6" fillId="0" borderId="37" xfId="0" applyFont="1" applyBorder="1" applyAlignment="1">
      <alignment horizontal="justify" vertical="top" wrapText="1"/>
    </xf>
    <xf numFmtId="0" fontId="6" fillId="0" borderId="38" xfId="0" applyFont="1" applyBorder="1" applyAlignment="1">
      <alignment horizontal="justify" vertical="top" wrapText="1"/>
    </xf>
    <xf numFmtId="0" fontId="6" fillId="0" borderId="28" xfId="0" applyFont="1" applyBorder="1" applyAlignment="1">
      <alignment horizontal="center" vertical="top" wrapText="1"/>
    </xf>
    <xf numFmtId="0" fontId="0" fillId="0" borderId="3" xfId="0" applyBorder="1" applyAlignment="1">
      <alignment/>
    </xf>
    <xf numFmtId="0" fontId="0" fillId="0" borderId="31" xfId="0" applyBorder="1" applyAlignment="1">
      <alignment vertical="top"/>
    </xf>
    <xf numFmtId="0" fontId="2" fillId="0" borderId="0" xfId="0" applyFont="1" applyAlignment="1">
      <alignment wrapText="1"/>
    </xf>
    <xf numFmtId="0" fontId="0" fillId="0" borderId="0" xfId="0" applyAlignment="1">
      <alignment wrapText="1"/>
    </xf>
    <xf numFmtId="0" fontId="6" fillId="0" borderId="3" xfId="0" applyFont="1" applyBorder="1" applyAlignment="1">
      <alignment horizontal="center" vertical="top" wrapText="1"/>
    </xf>
    <xf numFmtId="0" fontId="0" fillId="0" borderId="0" xfId="0" applyBorder="1" applyAlignment="1">
      <alignment vertical="top"/>
    </xf>
    <xf numFmtId="0" fontId="2" fillId="0" borderId="29" xfId="0" applyFont="1" applyBorder="1" applyAlignment="1">
      <alignment vertical="top" wrapText="1"/>
    </xf>
    <xf numFmtId="0" fontId="2" fillId="0" borderId="3" xfId="0" applyFont="1" applyBorder="1" applyAlignment="1">
      <alignment vertical="top" wrapText="1"/>
    </xf>
    <xf numFmtId="0" fontId="2" fillId="0" borderId="27" xfId="0" applyFont="1" applyBorder="1" applyAlignment="1">
      <alignment vertical="top" wrapText="1"/>
    </xf>
    <xf numFmtId="0" fontId="2" fillId="0" borderId="13" xfId="0" applyFont="1" applyBorder="1" applyAlignment="1">
      <alignment vertical="top" wrapText="1"/>
    </xf>
    <xf numFmtId="0" fontId="0" fillId="0" borderId="13" xfId="0" applyBorder="1" applyAlignment="1">
      <alignment/>
    </xf>
    <xf numFmtId="0" fontId="6" fillId="0" borderId="30" xfId="0" applyFont="1" applyBorder="1" applyAlignment="1">
      <alignment vertical="top" wrapText="1"/>
    </xf>
    <xf numFmtId="0" fontId="5" fillId="0" borderId="30" xfId="0" applyFont="1" applyFill="1" applyBorder="1" applyAlignment="1">
      <alignment vertical="top" wrapText="1"/>
    </xf>
    <xf numFmtId="0" fontId="5" fillId="0" borderId="29" xfId="0" applyFont="1" applyBorder="1" applyAlignment="1">
      <alignment vertical="top" wrapText="1"/>
    </xf>
    <xf numFmtId="0" fontId="5" fillId="0" borderId="31" xfId="0" applyFont="1" applyBorder="1" applyAlignment="1">
      <alignment vertical="top" wrapText="1"/>
    </xf>
    <xf numFmtId="0" fontId="6" fillId="0" borderId="33" xfId="0" applyFont="1" applyBorder="1" applyAlignment="1">
      <alignment vertical="top" wrapText="1"/>
    </xf>
    <xf numFmtId="0" fontId="2" fillId="0" borderId="2" xfId="0" applyFont="1" applyBorder="1" applyAlignment="1">
      <alignment vertical="top" wrapText="1"/>
    </xf>
    <xf numFmtId="0" fontId="0" fillId="0" borderId="2" xfId="0" applyBorder="1" applyAlignment="1">
      <alignment wrapText="1"/>
    </xf>
    <xf numFmtId="0" fontId="0" fillId="0" borderId="0" xfId="0" applyFont="1" applyFill="1" applyBorder="1" applyAlignment="1">
      <alignment vertical="top" wrapText="1"/>
    </xf>
    <xf numFmtId="0" fontId="0" fillId="0" borderId="0" xfId="0" applyFont="1" applyAlignment="1">
      <alignment horizontal="left" wrapText="1"/>
    </xf>
    <xf numFmtId="0" fontId="0" fillId="0" borderId="29" xfId="0" applyBorder="1" applyAlignment="1">
      <alignment wrapText="1"/>
    </xf>
    <xf numFmtId="0" fontId="0" fillId="0" borderId="0" xfId="0" applyFont="1" applyAlignment="1">
      <alignment wrapText="1"/>
    </xf>
    <xf numFmtId="0" fontId="6" fillId="0" borderId="30" xfId="0" applyFont="1" applyBorder="1" applyAlignment="1">
      <alignment horizontal="justify" vertical="top" wrapText="1"/>
    </xf>
    <xf numFmtId="0" fontId="5" fillId="0" borderId="31" xfId="0" applyFont="1" applyBorder="1" applyAlignment="1">
      <alignment horizontal="justify" vertical="top" wrapText="1"/>
    </xf>
    <xf numFmtId="0" fontId="7" fillId="0" borderId="30" xfId="0" applyFont="1" applyBorder="1" applyAlignment="1">
      <alignment horizontal="justify" vertical="top" wrapText="1"/>
    </xf>
    <xf numFmtId="0" fontId="5" fillId="0" borderId="30" xfId="0" applyFont="1" applyBorder="1" applyAlignment="1">
      <alignment horizontal="justify" vertical="top" wrapText="1"/>
    </xf>
    <xf numFmtId="0" fontId="5" fillId="0" borderId="30" xfId="0" applyFont="1" applyBorder="1" applyAlignment="1">
      <alignment vertical="top" wrapText="1"/>
    </xf>
    <xf numFmtId="0" fontId="6" fillId="0" borderId="39" xfId="0" applyFont="1" applyBorder="1" applyAlignment="1">
      <alignment horizontal="justify" vertical="top" wrapText="1"/>
    </xf>
    <xf numFmtId="0" fontId="5" fillId="0" borderId="39" xfId="0" applyFont="1" applyBorder="1" applyAlignment="1">
      <alignment horizontal="justify" vertical="top" wrapText="1"/>
    </xf>
    <xf numFmtId="0" fontId="0" fillId="0" borderId="30" xfId="0" applyFont="1" applyBorder="1" applyAlignment="1">
      <alignment wrapText="1"/>
    </xf>
    <xf numFmtId="0" fontId="0" fillId="0" borderId="13" xfId="0" applyBorder="1" applyAlignment="1">
      <alignment wrapText="1"/>
    </xf>
    <xf numFmtId="0" fontId="0" fillId="0" borderId="0" xfId="0" applyAlignment="1">
      <alignment vertical="top" wrapText="1"/>
    </xf>
    <xf numFmtId="0" fontId="0" fillId="0" borderId="1" xfId="0" applyFont="1" applyBorder="1" applyAlignment="1">
      <alignment wrapText="1"/>
    </xf>
    <xf numFmtId="0" fontId="0" fillId="0" borderId="0" xfId="0" applyFont="1" applyFill="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8" xfId="0" applyFont="1" applyBorder="1" applyAlignment="1">
      <alignment wrapText="1"/>
    </xf>
    <xf numFmtId="0" fontId="0" fillId="0" borderId="8" xfId="0" applyFont="1" applyBorder="1" applyAlignment="1">
      <alignment horizontal="center" wrapText="1"/>
    </xf>
    <xf numFmtId="0" fontId="4" fillId="0" borderId="0" xfId="0" applyFont="1" applyAlignment="1">
      <alignment wrapText="1"/>
    </xf>
    <xf numFmtId="0" fontId="0" fillId="0" borderId="12" xfId="0" applyFont="1" applyBorder="1" applyAlignment="1">
      <alignment wrapText="1"/>
    </xf>
    <xf numFmtId="0" fontId="0" fillId="0" borderId="15" xfId="0" applyFont="1" applyBorder="1" applyAlignment="1">
      <alignment horizontal="center" wrapText="1"/>
    </xf>
    <xf numFmtId="0" fontId="0" fillId="0" borderId="32" xfId="0" applyFont="1" applyBorder="1" applyAlignment="1">
      <alignment wrapText="1"/>
    </xf>
    <xf numFmtId="0" fontId="0" fillId="0" borderId="28" xfId="0" applyBorder="1" applyAlignment="1">
      <alignment wrapText="1"/>
    </xf>
    <xf numFmtId="0" fontId="0" fillId="0" borderId="38" xfId="0" applyBorder="1" applyAlignment="1">
      <alignment wrapText="1"/>
    </xf>
    <xf numFmtId="0" fontId="0" fillId="0" borderId="40" xfId="0" applyBorder="1" applyAlignment="1">
      <alignment wrapText="1"/>
    </xf>
    <xf numFmtId="0" fontId="0" fillId="0" borderId="31" xfId="0" applyBorder="1" applyAlignment="1">
      <alignment vertical="top" wrapText="1"/>
    </xf>
    <xf numFmtId="0" fontId="0" fillId="0" borderId="41" xfId="0" applyBorder="1" applyAlignment="1">
      <alignment vertical="top" wrapText="1"/>
    </xf>
    <xf numFmtId="0" fontId="0" fillId="0" borderId="21" xfId="0" applyBorder="1" applyAlignment="1">
      <alignment vertical="top" wrapText="1"/>
    </xf>
    <xf numFmtId="0" fontId="0" fillId="0" borderId="30" xfId="0" applyBorder="1" applyAlignment="1">
      <alignment vertical="top" wrapText="1"/>
    </xf>
    <xf numFmtId="0" fontId="0" fillId="0" borderId="42" xfId="0" applyBorder="1" applyAlignment="1">
      <alignment vertical="top" wrapText="1"/>
    </xf>
    <xf numFmtId="0" fontId="0" fillId="0" borderId="14" xfId="0" applyBorder="1" applyAlignment="1">
      <alignment vertical="top" wrapText="1"/>
    </xf>
    <xf numFmtId="0" fontId="0" fillId="0" borderId="23" xfId="0" applyBorder="1" applyAlignment="1">
      <alignment vertical="top" wrapText="1"/>
    </xf>
    <xf numFmtId="0" fontId="0" fillId="0" borderId="16" xfId="0" applyBorder="1" applyAlignment="1">
      <alignment vertical="top" wrapText="1"/>
    </xf>
    <xf numFmtId="0" fontId="0" fillId="0" borderId="32" xfId="0" applyBorder="1" applyAlignment="1">
      <alignment vertical="top" wrapText="1"/>
    </xf>
    <xf numFmtId="0" fontId="0" fillId="0" borderId="17" xfId="0" applyBorder="1" applyAlignment="1">
      <alignment vertical="top" wrapText="1"/>
    </xf>
    <xf numFmtId="0" fontId="0" fillId="0" borderId="2" xfId="0" applyBorder="1" applyAlignment="1">
      <alignment vertical="top" wrapText="1"/>
    </xf>
    <xf numFmtId="0" fontId="0" fillId="0" borderId="29" xfId="0" applyBorder="1" applyAlignment="1">
      <alignment vertical="top" wrapText="1"/>
    </xf>
    <xf numFmtId="0" fontId="0" fillId="0" borderId="13" xfId="0" applyBorder="1" applyAlignment="1">
      <alignment vertical="top" wrapText="1"/>
    </xf>
    <xf numFmtId="0" fontId="0" fillId="0" borderId="3"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1" fillId="0" borderId="5" xfId="0" applyFont="1" applyBorder="1" applyAlignment="1">
      <alignment horizontal="right" vertical="top" textRotation="90" wrapText="1"/>
    </xf>
    <xf numFmtId="0" fontId="1" fillId="0" borderId="29" xfId="0" applyFont="1" applyBorder="1" applyAlignment="1">
      <alignment horizontal="right" vertical="top" textRotation="90" wrapText="1"/>
    </xf>
    <xf numFmtId="0" fontId="2" fillId="0" borderId="29" xfId="0" applyFont="1" applyBorder="1" applyAlignment="1">
      <alignment horizontal="right" vertical="top" textRotation="90" wrapText="1"/>
    </xf>
    <xf numFmtId="0" fontId="4" fillId="0" borderId="43" xfId="0" applyFont="1" applyBorder="1" applyAlignment="1">
      <alignment horizontal="right" vertical="top" wrapText="1"/>
    </xf>
    <xf numFmtId="0" fontId="6" fillId="0" borderId="36" xfId="0" applyFont="1" applyBorder="1" applyAlignment="1">
      <alignment horizontal="right" vertical="top" wrapText="1"/>
    </xf>
    <xf numFmtId="0" fontId="6" fillId="0" borderId="30" xfId="0" applyFont="1" applyBorder="1" applyAlignment="1">
      <alignment horizontal="right" vertical="top" wrapText="1"/>
    </xf>
    <xf numFmtId="0" fontId="0" fillId="0" borderId="21" xfId="0" applyBorder="1" applyAlignment="1">
      <alignment horizontal="right" vertical="top" wrapText="1"/>
    </xf>
    <xf numFmtId="0" fontId="0" fillId="0" borderId="30" xfId="0" applyBorder="1" applyAlignment="1">
      <alignment horizontal="right" vertical="top" wrapText="1"/>
    </xf>
    <xf numFmtId="0" fontId="4" fillId="0" borderId="31" xfId="0" applyFont="1" applyBorder="1" applyAlignment="1">
      <alignment horizontal="right" vertical="top" wrapText="1"/>
    </xf>
    <xf numFmtId="0" fontId="0" fillId="0" borderId="21" xfId="0" applyFont="1" applyBorder="1" applyAlignment="1">
      <alignment horizontal="right" vertical="top" wrapText="1"/>
    </xf>
    <xf numFmtId="0" fontId="0" fillId="0" borderId="30" xfId="0" applyFont="1" applyBorder="1" applyAlignment="1">
      <alignment horizontal="right" vertical="top" wrapText="1"/>
    </xf>
    <xf numFmtId="0" fontId="0" fillId="0" borderId="32" xfId="0" applyFont="1" applyBorder="1" applyAlignment="1">
      <alignment horizontal="right" vertical="top" wrapText="1"/>
    </xf>
    <xf numFmtId="0" fontId="0" fillId="0" borderId="0" xfId="0" applyFont="1" applyAlignment="1">
      <alignment horizontal="right" vertical="top" wrapText="1"/>
    </xf>
    <xf numFmtId="0" fontId="0" fillId="0" borderId="28" xfId="0" applyFont="1" applyBorder="1" applyAlignment="1">
      <alignment horizontal="right" vertical="top" wrapText="1"/>
    </xf>
    <xf numFmtId="0" fontId="0" fillId="0" borderId="3" xfId="0" applyBorder="1" applyAlignment="1">
      <alignment horizontal="center" vertical="top"/>
    </xf>
    <xf numFmtId="2" fontId="0" fillId="0" borderId="14" xfId="0" applyNumberFormat="1" applyFont="1" applyBorder="1" applyAlignment="1">
      <alignment vertical="top" wrapText="1"/>
    </xf>
    <xf numFmtId="2" fontId="0" fillId="0" borderId="31" xfId="0" applyNumberFormat="1" applyBorder="1" applyAlignment="1">
      <alignment horizontal="right" vertical="top" wrapText="1"/>
    </xf>
    <xf numFmtId="2" fontId="4" fillId="0" borderId="43" xfId="0" applyNumberFormat="1" applyFont="1" applyBorder="1" applyAlignment="1">
      <alignment horizontal="right" vertical="top" wrapText="1"/>
    </xf>
    <xf numFmtId="2" fontId="4" fillId="0" borderId="29" xfId="0" applyNumberFormat="1" applyFont="1" applyBorder="1" applyAlignment="1">
      <alignment horizontal="right" vertical="top" wrapText="1"/>
    </xf>
    <xf numFmtId="2" fontId="0" fillId="0" borderId="18" xfId="0" applyNumberFormat="1" applyFont="1" applyBorder="1" applyAlignment="1">
      <alignment horizontal="right" vertical="top" wrapText="1"/>
    </xf>
    <xf numFmtId="2" fontId="4" fillId="0" borderId="31" xfId="0" applyNumberFormat="1" applyFont="1" applyBorder="1" applyAlignment="1">
      <alignment horizontal="right" vertical="top" wrapText="1"/>
    </xf>
    <xf numFmtId="2" fontId="0" fillId="0" borderId="14" xfId="0" applyNumberFormat="1" applyFont="1" applyBorder="1" applyAlignment="1">
      <alignment horizontal="right" vertical="top" wrapText="1"/>
    </xf>
    <xf numFmtId="0" fontId="0" fillId="0" borderId="34"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2" fontId="0" fillId="0" borderId="21" xfId="0" applyNumberFormat="1" applyBorder="1" applyAlignment="1">
      <alignment horizontal="right" vertical="top" wrapText="1"/>
    </xf>
    <xf numFmtId="2" fontId="4" fillId="0" borderId="5" xfId="0" applyNumberFormat="1" applyFont="1" applyBorder="1" applyAlignment="1">
      <alignment horizontal="right" vertical="top" wrapText="1"/>
    </xf>
    <xf numFmtId="2" fontId="0" fillId="0" borderId="6" xfId="0" applyNumberFormat="1" applyFont="1" applyBorder="1" applyAlignment="1">
      <alignment horizontal="right" vertical="top" wrapText="1"/>
    </xf>
    <xf numFmtId="2" fontId="0" fillId="0" borderId="36" xfId="0" applyNumberFormat="1" applyFont="1" applyBorder="1" applyAlignment="1">
      <alignment horizontal="right" vertical="top" wrapText="1"/>
    </xf>
    <xf numFmtId="2" fontId="0" fillId="0" borderId="21" xfId="0" applyNumberFormat="1" applyFont="1" applyBorder="1" applyAlignment="1">
      <alignment horizontal="right" vertical="top" wrapText="1"/>
    </xf>
    <xf numFmtId="2" fontId="0" fillId="0" borderId="20" xfId="0" applyNumberFormat="1" applyFont="1" applyBorder="1" applyAlignment="1">
      <alignment horizontal="right" vertical="top" wrapText="1"/>
    </xf>
    <xf numFmtId="2" fontId="0" fillId="0" borderId="43" xfId="0" applyNumberFormat="1" applyFont="1" applyBorder="1" applyAlignment="1">
      <alignment horizontal="right" vertical="top" wrapText="1"/>
    </xf>
    <xf numFmtId="2" fontId="0" fillId="0" borderId="0" xfId="0" applyNumberFormat="1" applyFont="1" applyBorder="1" applyAlignment="1">
      <alignment horizontal="right" vertical="top" wrapText="1"/>
    </xf>
    <xf numFmtId="2" fontId="0" fillId="0" borderId="47" xfId="0" applyNumberFormat="1" applyFont="1" applyBorder="1" applyAlignment="1">
      <alignment horizontal="right" vertical="top" wrapText="1"/>
    </xf>
    <xf numFmtId="2" fontId="0" fillId="0" borderId="28" xfId="0" applyNumberFormat="1" applyFont="1" applyBorder="1" applyAlignment="1">
      <alignment horizontal="right" vertical="top" wrapText="1"/>
    </xf>
    <xf numFmtId="2" fontId="0" fillId="0" borderId="38" xfId="0" applyNumberFormat="1" applyFont="1" applyBorder="1" applyAlignment="1">
      <alignment horizontal="right" vertical="top" wrapText="1"/>
    </xf>
    <xf numFmtId="2" fontId="6" fillId="0" borderId="36" xfId="0" applyNumberFormat="1" applyFont="1" applyBorder="1" applyAlignment="1">
      <alignment horizontal="right" vertical="top" wrapText="1"/>
    </xf>
    <xf numFmtId="2" fontId="6" fillId="0" borderId="30" xfId="0" applyNumberFormat="1" applyFont="1" applyBorder="1" applyAlignment="1">
      <alignment horizontal="right" vertical="top" wrapText="1"/>
    </xf>
    <xf numFmtId="2" fontId="4" fillId="0" borderId="36" xfId="0" applyNumberFormat="1" applyFont="1" applyFill="1" applyBorder="1" applyAlignment="1">
      <alignment horizontal="right" vertical="top" wrapText="1"/>
    </xf>
    <xf numFmtId="2" fontId="4" fillId="0" borderId="30" xfId="0" applyNumberFormat="1" applyFont="1" applyFill="1" applyBorder="1" applyAlignment="1">
      <alignment horizontal="right" vertical="top" wrapText="1"/>
    </xf>
    <xf numFmtId="2" fontId="6" fillId="0" borderId="48" xfId="0" applyNumberFormat="1" applyFont="1" applyBorder="1" applyAlignment="1">
      <alignment horizontal="right" vertical="top" wrapText="1"/>
    </xf>
    <xf numFmtId="2" fontId="6" fillId="0" borderId="32" xfId="0" applyNumberFormat="1" applyFont="1" applyBorder="1" applyAlignment="1">
      <alignment horizontal="right" vertical="top" wrapText="1"/>
    </xf>
    <xf numFmtId="2" fontId="0" fillId="0" borderId="8" xfId="0" applyNumberFormat="1" applyFont="1" applyBorder="1" applyAlignment="1">
      <alignment horizontal="right" vertical="top" wrapText="1"/>
    </xf>
    <xf numFmtId="0" fontId="10" fillId="2" borderId="0" xfId="0" applyFont="1" applyFill="1" applyBorder="1" applyAlignment="1">
      <alignment vertical="top" wrapText="1"/>
    </xf>
    <xf numFmtId="0" fontId="1" fillId="0" borderId="6" xfId="0" applyFont="1" applyBorder="1" applyAlignment="1">
      <alignment horizontal="justify" vertical="top" wrapText="1"/>
    </xf>
    <xf numFmtId="0" fontId="1" fillId="0" borderId="13" xfId="0" applyFont="1" applyBorder="1" applyAlignment="1">
      <alignment vertical="top" wrapText="1"/>
    </xf>
    <xf numFmtId="0" fontId="8" fillId="0" borderId="0" xfId="0" applyFont="1" applyFill="1" applyBorder="1" applyAlignment="1">
      <alignment horizontal="justify" vertical="top" wrapText="1"/>
    </xf>
    <xf numFmtId="0" fontId="0" fillId="0" borderId="25" xfId="0" applyBorder="1" applyAlignment="1">
      <alignment vertical="top" wrapText="1"/>
    </xf>
    <xf numFmtId="14" fontId="4" fillId="0" borderId="29" xfId="0" applyNumberFormat="1" applyFont="1" applyBorder="1" applyAlignment="1">
      <alignment horizontal="justify" vertical="top" wrapText="1"/>
    </xf>
    <xf numFmtId="14" fontId="4" fillId="0" borderId="31" xfId="0" applyNumberFormat="1" applyFont="1" applyBorder="1" applyAlignment="1">
      <alignment horizontal="justify" vertical="top" wrapText="1"/>
    </xf>
    <xf numFmtId="14" fontId="4" fillId="0" borderId="30" xfId="0" applyNumberFormat="1" applyFont="1" applyBorder="1" applyAlignment="1">
      <alignment horizontal="justify" vertical="top" wrapText="1"/>
    </xf>
    <xf numFmtId="0" fontId="4" fillId="0" borderId="39" xfId="0" applyFont="1" applyBorder="1" applyAlignment="1">
      <alignment horizontal="justify" vertical="top" wrapText="1"/>
    </xf>
    <xf numFmtId="14" fontId="0" fillId="0" borderId="30" xfId="0" applyNumberFormat="1" applyFont="1" applyBorder="1" applyAlignment="1">
      <alignment/>
    </xf>
    <xf numFmtId="2" fontId="0" fillId="0" borderId="29" xfId="0" applyNumberFormat="1" applyBorder="1" applyAlignment="1">
      <alignment horizontal="right" vertical="top" wrapText="1"/>
    </xf>
    <xf numFmtId="2" fontId="0" fillId="0" borderId="49" xfId="0" applyNumberFormat="1" applyFont="1" applyBorder="1" applyAlignment="1">
      <alignment horizontal="right" vertical="top" wrapText="1"/>
    </xf>
    <xf numFmtId="14" fontId="4" fillId="0" borderId="30" xfId="0" applyNumberFormat="1" applyFont="1" applyFill="1" applyBorder="1" applyAlignment="1">
      <alignment horizontal="justify" vertical="top" wrapText="1"/>
    </xf>
    <xf numFmtId="0" fontId="6" fillId="0" borderId="32" xfId="0" applyFont="1" applyBorder="1" applyAlignment="1">
      <alignment horizontal="justify" vertical="top" wrapText="1"/>
    </xf>
    <xf numFmtId="14" fontId="4" fillId="0" borderId="25" xfId="0" applyNumberFormat="1" applyFont="1" applyBorder="1" applyAlignment="1">
      <alignment horizontal="justify" vertical="top" wrapText="1"/>
    </xf>
    <xf numFmtId="14" fontId="4" fillId="0" borderId="24" xfId="0" applyNumberFormat="1" applyFont="1" applyBorder="1" applyAlignment="1">
      <alignment horizontal="justify" vertical="top" wrapText="1"/>
    </xf>
    <xf numFmtId="0" fontId="2" fillId="0" borderId="9" xfId="0" applyFont="1" applyBorder="1" applyAlignment="1">
      <alignment horizontal="righ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0" fillId="2" borderId="10" xfId="0" applyFont="1" applyFill="1" applyBorder="1" applyAlignment="1">
      <alignment vertical="top" wrapText="1"/>
    </xf>
    <xf numFmtId="0" fontId="3" fillId="2" borderId="9" xfId="0" applyFont="1" applyFill="1" applyBorder="1" applyAlignment="1">
      <alignment horizontal="justify" vertical="top" wrapText="1"/>
    </xf>
    <xf numFmtId="0" fontId="3" fillId="2" borderId="10" xfId="0" applyFont="1" applyFill="1" applyBorder="1" applyAlignment="1">
      <alignment horizontal="justify" vertical="top" wrapText="1"/>
    </xf>
    <xf numFmtId="3" fontId="8" fillId="0" borderId="0" xfId="0" applyNumberFormat="1" applyFont="1" applyAlignment="1">
      <alignment/>
    </xf>
    <xf numFmtId="0" fontId="8" fillId="0" borderId="0" xfId="0" applyFont="1" applyAlignment="1">
      <alignment/>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0" fillId="0" borderId="10" xfId="0" applyBorder="1" applyAlignment="1">
      <alignment horizontal="center" vertical="top"/>
    </xf>
    <xf numFmtId="0" fontId="2" fillId="0" borderId="5" xfId="0" applyFont="1" applyBorder="1" applyAlignment="1">
      <alignment vertical="top" wrapText="1"/>
    </xf>
    <xf numFmtId="0" fontId="2" fillId="0" borderId="6" xfId="0" applyFont="1" applyBorder="1" applyAlignment="1">
      <alignment wrapText="1"/>
    </xf>
    <xf numFmtId="0" fontId="0" fillId="0" borderId="6" xfId="0" applyBorder="1" applyAlignment="1">
      <alignment wrapText="1"/>
    </xf>
    <xf numFmtId="0" fontId="2" fillId="0" borderId="9" xfId="0" applyFont="1" applyBorder="1" applyAlignment="1">
      <alignment vertical="top" wrapText="1"/>
    </xf>
    <xf numFmtId="0" fontId="0" fillId="0" borderId="10" xfId="0" applyBorder="1" applyAlignment="1">
      <alignment wrapText="1"/>
    </xf>
    <xf numFmtId="0" fontId="0" fillId="0" borderId="9" xfId="0" applyBorder="1" applyAlignment="1">
      <alignment horizontal="center" vertical="top"/>
    </xf>
    <xf numFmtId="0" fontId="8" fillId="2" borderId="9" xfId="0" applyFont="1" applyFill="1" applyBorder="1" applyAlignment="1">
      <alignment horizontal="justify" vertical="top" wrapText="1"/>
    </xf>
    <xf numFmtId="0" fontId="8" fillId="2" borderId="10" xfId="0" applyFont="1" applyFill="1" applyBorder="1" applyAlignment="1">
      <alignment horizontal="justify" vertical="top" wrapText="1"/>
    </xf>
    <xf numFmtId="0" fontId="8" fillId="2" borderId="11" xfId="0" applyFont="1" applyFill="1" applyBorder="1" applyAlignment="1">
      <alignment horizontal="justify" vertical="top" wrapText="1"/>
    </xf>
    <xf numFmtId="0" fontId="2" fillId="0" borderId="5" xfId="0" applyFont="1" applyBorder="1" applyAlignment="1">
      <alignment horizontal="right" vertical="top" wrapText="1"/>
    </xf>
    <xf numFmtId="0" fontId="2" fillId="0" borderId="6" xfId="0" applyFont="1" applyBorder="1" applyAlignment="1">
      <alignment horizontal="right" vertical="top" wrapText="1"/>
    </xf>
    <xf numFmtId="0" fontId="0" fillId="0" borderId="6" xfId="0" applyFont="1" applyBorder="1" applyAlignment="1">
      <alignment horizontal="right" vertical="top" wrapText="1"/>
    </xf>
    <xf numFmtId="0" fontId="0" fillId="0" borderId="10" xfId="0" applyFont="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69"/>
  <sheetViews>
    <sheetView tabSelected="1" zoomScale="75" zoomScaleNormal="75" zoomScaleSheetLayoutView="75" workbookViewId="0" topLeftCell="E4">
      <pane ySplit="2295" topLeftCell="BM22" activePane="bottomLeft" state="split"/>
      <selection pane="topLeft" activeCell="P8" sqref="P8"/>
      <selection pane="bottomLeft" activeCell="K51" sqref="K51"/>
    </sheetView>
  </sheetViews>
  <sheetFormatPr defaultColWidth="9.140625" defaultRowHeight="12.75"/>
  <cols>
    <col min="1" max="2" width="4.7109375" style="10" customWidth="1"/>
    <col min="3" max="3" width="9.140625" style="10" customWidth="1"/>
    <col min="4" max="4" width="12.00390625" style="10" bestFit="1" customWidth="1"/>
    <col min="5" max="5" width="4.421875" style="11" customWidth="1"/>
    <col min="6" max="6" width="13.28125" style="10" customWidth="1"/>
    <col min="7" max="7" width="9.8515625" style="10" customWidth="1"/>
    <col min="8" max="8" width="10.00390625" style="10" customWidth="1"/>
    <col min="9" max="9" width="10.7109375" style="108" customWidth="1"/>
    <col min="10" max="10" width="12.28125" style="108" customWidth="1"/>
    <col min="11" max="11" width="10.7109375" style="108" customWidth="1"/>
    <col min="12" max="12" width="10.57421875" style="108" customWidth="1"/>
    <col min="13" max="13" width="10.00390625" style="108" customWidth="1"/>
    <col min="14" max="14" width="10.7109375" style="109" customWidth="1"/>
    <col min="15" max="15" width="11.7109375" style="11" customWidth="1"/>
    <col min="16" max="16" width="10.140625" style="11" customWidth="1"/>
    <col min="17" max="17" width="11.7109375" style="109" customWidth="1"/>
    <col min="18" max="18" width="9.57421875" style="109" customWidth="1"/>
    <col min="19" max="19" width="56.28125" style="10" customWidth="1"/>
    <col min="20" max="20" width="29.7109375" style="10" customWidth="1"/>
    <col min="21" max="16384" width="9.140625" style="10" customWidth="1"/>
  </cols>
  <sheetData>
    <row r="2" spans="3:20" ht="18">
      <c r="C2" s="321" t="s">
        <v>49</v>
      </c>
      <c r="D2" s="321"/>
      <c r="E2" s="322"/>
      <c r="F2" s="322"/>
      <c r="G2" s="322"/>
      <c r="H2" s="322"/>
      <c r="I2" s="322"/>
      <c r="J2" s="322"/>
      <c r="K2" s="322"/>
      <c r="L2" s="322"/>
      <c r="M2" s="322"/>
      <c r="N2" s="322"/>
      <c r="O2" s="322"/>
      <c r="P2" s="322"/>
      <c r="Q2" s="322"/>
      <c r="R2" s="322"/>
      <c r="S2" s="322"/>
      <c r="T2" s="322"/>
    </row>
    <row r="3" spans="3:20" ht="18">
      <c r="C3" s="98"/>
      <c r="D3" s="98"/>
      <c r="E3" s="99"/>
      <c r="F3" s="99"/>
      <c r="G3" s="99"/>
      <c r="H3" s="99"/>
      <c r="I3" s="98"/>
      <c r="J3" s="98"/>
      <c r="K3" s="98"/>
      <c r="L3" s="98"/>
      <c r="M3" s="98"/>
      <c r="N3" s="98"/>
      <c r="O3" s="99"/>
      <c r="P3" s="99"/>
      <c r="Q3" s="98"/>
      <c r="R3" s="98"/>
      <c r="S3" s="99"/>
      <c r="T3" s="99"/>
    </row>
    <row r="4" ht="13.5" thickBot="1"/>
    <row r="5" spans="1:19" ht="16.5" thickBot="1">
      <c r="A5" s="48" t="s">
        <v>50</v>
      </c>
      <c r="B5" s="48" t="s">
        <v>48</v>
      </c>
      <c r="C5" s="12"/>
      <c r="D5" s="13"/>
      <c r="E5" s="23"/>
      <c r="F5" s="13"/>
      <c r="G5" s="13"/>
      <c r="H5" s="13"/>
      <c r="I5" s="91" t="s">
        <v>42</v>
      </c>
      <c r="J5" s="91" t="s">
        <v>43</v>
      </c>
      <c r="K5" s="91" t="s">
        <v>44</v>
      </c>
      <c r="L5" s="110" t="s">
        <v>45</v>
      </c>
      <c r="M5" s="91" t="s">
        <v>46</v>
      </c>
      <c r="N5" s="111"/>
      <c r="O5" s="153" t="s">
        <v>66</v>
      </c>
      <c r="P5" s="153"/>
      <c r="Q5" s="161"/>
      <c r="R5" s="161"/>
      <c r="S5" s="14"/>
    </row>
    <row r="6" spans="3:19" s="15" customFormat="1" ht="87.75" customHeight="1" thickBot="1">
      <c r="C6" s="5" t="s">
        <v>0</v>
      </c>
      <c r="D6" s="173" t="s">
        <v>81</v>
      </c>
      <c r="E6" s="174"/>
      <c r="F6" s="32" t="s">
        <v>1</v>
      </c>
      <c r="G6" s="7" t="s">
        <v>2</v>
      </c>
      <c r="H6" s="32" t="s">
        <v>3</v>
      </c>
      <c r="I6" s="92" t="s">
        <v>80</v>
      </c>
      <c r="J6" s="91" t="s">
        <v>79</v>
      </c>
      <c r="K6" s="91" t="s">
        <v>124</v>
      </c>
      <c r="L6" s="91" t="s">
        <v>78</v>
      </c>
      <c r="M6" s="91" t="s">
        <v>41</v>
      </c>
      <c r="N6" s="93" t="s">
        <v>84</v>
      </c>
      <c r="O6" s="7" t="s">
        <v>60</v>
      </c>
      <c r="P6" s="154" t="s">
        <v>85</v>
      </c>
      <c r="Q6" s="93" t="s">
        <v>77</v>
      </c>
      <c r="R6" s="93" t="s">
        <v>65</v>
      </c>
      <c r="S6" s="33" t="s">
        <v>4</v>
      </c>
    </row>
    <row r="7" spans="3:19" ht="15.75" thickBot="1">
      <c r="C7" s="316" t="s">
        <v>5</v>
      </c>
      <c r="D7" s="317"/>
      <c r="E7" s="318"/>
      <c r="F7" s="318"/>
      <c r="G7" s="57"/>
      <c r="H7" s="57"/>
      <c r="I7" s="112"/>
      <c r="J7" s="112"/>
      <c r="K7" s="112"/>
      <c r="L7" s="112"/>
      <c r="M7" s="112"/>
      <c r="N7" s="113"/>
      <c r="O7" s="60"/>
      <c r="P7" s="60"/>
      <c r="Q7" s="113"/>
      <c r="R7" s="113"/>
      <c r="S7" s="61"/>
    </row>
    <row r="8" spans="1:19" ht="34.5" customHeight="1">
      <c r="A8" s="80" t="s">
        <v>54</v>
      </c>
      <c r="B8" s="81" t="s">
        <v>63</v>
      </c>
      <c r="C8" s="8" t="s">
        <v>47</v>
      </c>
      <c r="D8" s="96"/>
      <c r="E8" s="175">
        <v>1</v>
      </c>
      <c r="F8" s="34" t="s">
        <v>6</v>
      </c>
      <c r="G8" s="2">
        <v>38376</v>
      </c>
      <c r="H8" s="35" t="s">
        <v>109</v>
      </c>
      <c r="I8" s="3">
        <v>2142110</v>
      </c>
      <c r="J8" s="36">
        <v>2375965</v>
      </c>
      <c r="K8" s="3">
        <v>2375965</v>
      </c>
      <c r="L8" s="36">
        <v>2104543</v>
      </c>
      <c r="M8" s="3">
        <f>J8-L8</f>
        <v>271422</v>
      </c>
      <c r="N8" s="95">
        <f>M8/J8*100</f>
        <v>11.423653126203458</v>
      </c>
      <c r="O8" s="184">
        <f>M8/2</f>
        <v>135711</v>
      </c>
      <c r="P8" s="38">
        <v>37821</v>
      </c>
      <c r="Q8" s="97">
        <f>L8+O8</f>
        <v>2240254</v>
      </c>
      <c r="R8" s="129">
        <v>14352</v>
      </c>
      <c r="S8" s="4" t="s">
        <v>76</v>
      </c>
    </row>
    <row r="9" spans="3:19" ht="15">
      <c r="C9" s="62"/>
      <c r="D9" s="65"/>
      <c r="E9" s="67"/>
      <c r="F9" s="64"/>
      <c r="G9" s="65"/>
      <c r="H9" s="66"/>
      <c r="I9" s="114"/>
      <c r="J9" s="115"/>
      <c r="K9" s="114"/>
      <c r="L9" s="115"/>
      <c r="M9" s="114"/>
      <c r="N9" s="116"/>
      <c r="O9" s="63"/>
      <c r="P9" s="67"/>
      <c r="Q9" s="169"/>
      <c r="R9" s="116"/>
      <c r="S9" s="68"/>
    </row>
    <row r="10" spans="1:19" ht="48">
      <c r="A10" s="10" t="s">
        <v>54</v>
      </c>
      <c r="B10" s="81" t="s">
        <v>55</v>
      </c>
      <c r="C10" s="8" t="s">
        <v>7</v>
      </c>
      <c r="D10" s="96"/>
      <c r="E10" s="176">
        <v>2</v>
      </c>
      <c r="F10" s="34" t="s">
        <v>119</v>
      </c>
      <c r="G10" s="2">
        <v>38495</v>
      </c>
      <c r="H10" s="35" t="s">
        <v>108</v>
      </c>
      <c r="I10" s="3">
        <v>1330406</v>
      </c>
      <c r="J10" s="36">
        <v>1399854</v>
      </c>
      <c r="K10" s="3">
        <v>1399754</v>
      </c>
      <c r="L10" s="36">
        <v>1167805</v>
      </c>
      <c r="M10" s="3">
        <f>J10-L10</f>
        <v>232049</v>
      </c>
      <c r="N10" s="95">
        <f>M10/J10*100</f>
        <v>16.57665727997348</v>
      </c>
      <c r="O10" s="184">
        <f>M10/2</f>
        <v>116024.5</v>
      </c>
      <c r="P10" s="37"/>
      <c r="Q10" s="97">
        <f>L10+O10</f>
        <v>1283829.5</v>
      </c>
      <c r="R10" s="95">
        <v>10528</v>
      </c>
      <c r="S10" s="4" t="s">
        <v>75</v>
      </c>
    </row>
    <row r="11" spans="3:19" ht="15">
      <c r="C11" s="69"/>
      <c r="D11" s="100"/>
      <c r="E11" s="67"/>
      <c r="F11" s="64"/>
      <c r="G11" s="65"/>
      <c r="H11" s="66"/>
      <c r="I11" s="114"/>
      <c r="J11" s="115"/>
      <c r="K11" s="114"/>
      <c r="L11" s="115"/>
      <c r="M11" s="114"/>
      <c r="N11" s="116"/>
      <c r="O11" s="63"/>
      <c r="P11" s="67"/>
      <c r="Q11" s="169"/>
      <c r="R11" s="116"/>
      <c r="S11" s="68"/>
    </row>
    <row r="12" spans="1:19" ht="48">
      <c r="A12" s="10" t="s">
        <v>69</v>
      </c>
      <c r="B12" s="10" t="s">
        <v>57</v>
      </c>
      <c r="C12" s="8" t="s">
        <v>8</v>
      </c>
      <c r="D12" s="2">
        <v>39066</v>
      </c>
      <c r="E12" s="176">
        <v>3</v>
      </c>
      <c r="F12" s="34" t="s">
        <v>9</v>
      </c>
      <c r="G12" s="2">
        <v>38432</v>
      </c>
      <c r="H12" s="35">
        <v>38709</v>
      </c>
      <c r="I12" s="3">
        <v>1310491</v>
      </c>
      <c r="J12" s="73">
        <v>1390670</v>
      </c>
      <c r="K12" s="36">
        <v>1266847</v>
      </c>
      <c r="L12" s="36">
        <v>1266847</v>
      </c>
      <c r="M12" s="3">
        <f>J12-L12</f>
        <v>123823</v>
      </c>
      <c r="N12" s="95">
        <f>M12/J12*100</f>
        <v>8.903837718509783</v>
      </c>
      <c r="O12" s="184">
        <f>M12/2</f>
        <v>61911.5</v>
      </c>
      <c r="P12" s="37"/>
      <c r="Q12" s="97">
        <f>L12+O12</f>
        <v>1328758.5</v>
      </c>
      <c r="R12" s="95"/>
      <c r="S12" s="160"/>
    </row>
    <row r="13" spans="3:19" ht="15">
      <c r="C13" s="62"/>
      <c r="D13" s="65"/>
      <c r="E13" s="67"/>
      <c r="F13" s="64"/>
      <c r="G13" s="65"/>
      <c r="H13" s="66"/>
      <c r="I13" s="114"/>
      <c r="J13" s="115"/>
      <c r="K13" s="114"/>
      <c r="L13" s="115"/>
      <c r="M13" s="114"/>
      <c r="N13" s="116"/>
      <c r="O13" s="63"/>
      <c r="P13" s="67"/>
      <c r="Q13" s="169"/>
      <c r="R13" s="94"/>
      <c r="S13" s="68"/>
    </row>
    <row r="14" spans="1:19" ht="24">
      <c r="A14" s="10" t="s">
        <v>70</v>
      </c>
      <c r="B14" s="10" t="s">
        <v>64</v>
      </c>
      <c r="C14" s="8" t="s">
        <v>10</v>
      </c>
      <c r="D14" s="2">
        <v>39098</v>
      </c>
      <c r="E14" s="176">
        <v>4</v>
      </c>
      <c r="F14" s="34" t="s">
        <v>11</v>
      </c>
      <c r="G14" s="2">
        <v>38761</v>
      </c>
      <c r="H14" s="35">
        <v>38964</v>
      </c>
      <c r="I14" s="3">
        <v>517250</v>
      </c>
      <c r="J14" s="171">
        <v>546427</v>
      </c>
      <c r="K14" s="73">
        <v>546427</v>
      </c>
      <c r="L14" s="36">
        <v>522197</v>
      </c>
      <c r="M14" s="3">
        <f>J14-L14</f>
        <v>24230</v>
      </c>
      <c r="N14" s="95">
        <f>M14/J14*100</f>
        <v>4.434261118136549</v>
      </c>
      <c r="O14" s="184">
        <f>M14/2</f>
        <v>12115</v>
      </c>
      <c r="P14" s="37"/>
      <c r="Q14" s="97">
        <f>L14+O14</f>
        <v>534312</v>
      </c>
      <c r="R14" s="95"/>
      <c r="S14" s="20"/>
    </row>
    <row r="15" spans="3:19" ht="15">
      <c r="C15" s="62"/>
      <c r="D15" s="65"/>
      <c r="E15" s="67"/>
      <c r="F15" s="64"/>
      <c r="G15" s="65"/>
      <c r="H15" s="66"/>
      <c r="I15" s="114"/>
      <c r="J15" s="115"/>
      <c r="K15" s="114"/>
      <c r="L15" s="115"/>
      <c r="M15" s="114"/>
      <c r="N15" s="116"/>
      <c r="O15" s="63"/>
      <c r="P15" s="67"/>
      <c r="Q15" s="169"/>
      <c r="R15" s="94"/>
      <c r="S15" s="68"/>
    </row>
    <row r="16" spans="1:19" ht="36">
      <c r="A16" s="10" t="s">
        <v>56</v>
      </c>
      <c r="B16" s="10" t="s">
        <v>57</v>
      </c>
      <c r="C16" s="9" t="s">
        <v>12</v>
      </c>
      <c r="D16" s="187">
        <v>39107</v>
      </c>
      <c r="E16" s="176">
        <v>5</v>
      </c>
      <c r="F16" s="34" t="s">
        <v>13</v>
      </c>
      <c r="G16" s="2">
        <v>38810</v>
      </c>
      <c r="H16" s="35">
        <v>39290</v>
      </c>
      <c r="I16" s="3">
        <v>5083103</v>
      </c>
      <c r="J16" s="3">
        <v>5083103</v>
      </c>
      <c r="K16" s="36">
        <v>5078540.46</v>
      </c>
      <c r="L16" s="36">
        <v>5078540.46</v>
      </c>
      <c r="M16" s="3">
        <f>J16-L16</f>
        <v>4562.540000000037</v>
      </c>
      <c r="N16" s="95">
        <f>M16/J16*100</f>
        <v>0.08975895235646489</v>
      </c>
      <c r="O16" s="184">
        <f>M16/2</f>
        <v>2281.2700000000186</v>
      </c>
      <c r="P16" s="38"/>
      <c r="Q16" s="97">
        <f>L16+O16</f>
        <v>5080821.73</v>
      </c>
      <c r="R16" s="95"/>
      <c r="S16" s="20"/>
    </row>
    <row r="17" spans="3:19" ht="15">
      <c r="C17" s="62"/>
      <c r="D17" s="65"/>
      <c r="E17" s="67"/>
      <c r="F17" s="64"/>
      <c r="G17" s="65"/>
      <c r="H17" s="66"/>
      <c r="I17" s="114"/>
      <c r="J17" s="115"/>
      <c r="K17" s="114"/>
      <c r="L17" s="115"/>
      <c r="M17" s="114"/>
      <c r="N17" s="116"/>
      <c r="O17" s="63"/>
      <c r="P17" s="67"/>
      <c r="Q17" s="169"/>
      <c r="R17" s="94"/>
      <c r="S17" s="68"/>
    </row>
    <row r="18" spans="1:19" ht="24">
      <c r="A18" s="10" t="s">
        <v>56</v>
      </c>
      <c r="B18" s="10" t="s">
        <v>64</v>
      </c>
      <c r="C18" s="8" t="s">
        <v>14</v>
      </c>
      <c r="D18" s="2">
        <v>39059</v>
      </c>
      <c r="E18" s="176">
        <v>6</v>
      </c>
      <c r="F18" s="34" t="s">
        <v>15</v>
      </c>
      <c r="G18" s="2">
        <v>38817</v>
      </c>
      <c r="H18" s="35">
        <v>39162</v>
      </c>
      <c r="I18" s="3">
        <v>2975160</v>
      </c>
      <c r="J18" s="36">
        <v>3060964</v>
      </c>
      <c r="K18" s="36">
        <v>2974230</v>
      </c>
      <c r="L18" s="36">
        <v>2974230</v>
      </c>
      <c r="M18" s="3">
        <f>J18-L18</f>
        <v>86734</v>
      </c>
      <c r="N18" s="95">
        <f>M18/J18*100</f>
        <v>2.8335517830330574</v>
      </c>
      <c r="O18" s="184">
        <f>M18/2</f>
        <v>43367</v>
      </c>
      <c r="P18" s="38"/>
      <c r="Q18" s="97">
        <f>L18+O18</f>
        <v>3017597</v>
      </c>
      <c r="R18" s="95"/>
      <c r="S18" s="20"/>
    </row>
    <row r="19" spans="3:19" ht="15">
      <c r="C19" s="62"/>
      <c r="D19" s="65"/>
      <c r="E19" s="67"/>
      <c r="F19" s="64"/>
      <c r="G19" s="65"/>
      <c r="H19" s="66"/>
      <c r="I19" s="114"/>
      <c r="J19" s="115"/>
      <c r="K19" s="114"/>
      <c r="L19" s="115"/>
      <c r="M19" s="114"/>
      <c r="N19" s="116"/>
      <c r="O19" s="185"/>
      <c r="P19" s="67"/>
      <c r="Q19" s="169"/>
      <c r="R19" s="94"/>
      <c r="S19" s="68"/>
    </row>
    <row r="20" spans="1:19" ht="36">
      <c r="A20" s="10" t="s">
        <v>54</v>
      </c>
      <c r="B20" s="10" t="s">
        <v>55</v>
      </c>
      <c r="C20" s="8" t="s">
        <v>16</v>
      </c>
      <c r="D20" s="2">
        <v>39099</v>
      </c>
      <c r="E20" s="176">
        <v>7</v>
      </c>
      <c r="F20" s="34" t="s">
        <v>17</v>
      </c>
      <c r="G20" s="2">
        <v>38982</v>
      </c>
      <c r="H20" s="35">
        <v>39106</v>
      </c>
      <c r="I20" s="3">
        <v>525648</v>
      </c>
      <c r="J20" s="36">
        <v>833653</v>
      </c>
      <c r="K20" s="36">
        <v>833653</v>
      </c>
      <c r="L20" s="36">
        <v>833653</v>
      </c>
      <c r="M20" s="3">
        <f>J20-L20</f>
        <v>0</v>
      </c>
      <c r="N20" s="95">
        <f>M20/J20*100</f>
        <v>0</v>
      </c>
      <c r="O20" s="184">
        <f>M20/2</f>
        <v>0</v>
      </c>
      <c r="P20" s="37"/>
      <c r="Q20" s="97">
        <f>L20+O20</f>
        <v>833653</v>
      </c>
      <c r="R20" s="95">
        <v>12373</v>
      </c>
      <c r="S20" s="4" t="s">
        <v>61</v>
      </c>
    </row>
    <row r="21" spans="3:19" ht="15">
      <c r="C21" s="62"/>
      <c r="D21" s="65"/>
      <c r="E21" s="67"/>
      <c r="F21" s="64"/>
      <c r="G21" s="65"/>
      <c r="H21" s="66"/>
      <c r="I21" s="114"/>
      <c r="J21" s="115"/>
      <c r="K21" s="114"/>
      <c r="L21" s="115"/>
      <c r="M21" s="114"/>
      <c r="N21" s="116"/>
      <c r="O21" s="185"/>
      <c r="P21" s="67"/>
      <c r="Q21" s="169"/>
      <c r="R21" s="94"/>
      <c r="S21" s="68"/>
    </row>
    <row r="22" spans="1:19" ht="24">
      <c r="A22" s="10" t="s">
        <v>51</v>
      </c>
      <c r="B22" s="10" t="s">
        <v>58</v>
      </c>
      <c r="C22" s="8" t="s">
        <v>18</v>
      </c>
      <c r="D22" s="2">
        <v>39059</v>
      </c>
      <c r="E22" s="176">
        <v>8</v>
      </c>
      <c r="F22" s="34" t="s">
        <v>19</v>
      </c>
      <c r="G22" s="2">
        <v>38922</v>
      </c>
      <c r="H22" s="35">
        <v>39209</v>
      </c>
      <c r="I22" s="3">
        <v>799676</v>
      </c>
      <c r="J22" s="36">
        <v>752949.25</v>
      </c>
      <c r="K22" s="3">
        <v>771974</v>
      </c>
      <c r="L22" s="36">
        <v>771974</v>
      </c>
      <c r="M22" s="3">
        <f>J22-L22</f>
        <v>-19024.75</v>
      </c>
      <c r="N22" s="95">
        <f>M22/J22*100</f>
        <v>-2.526697516466083</v>
      </c>
      <c r="O22" s="184">
        <f>M22/2</f>
        <v>-9512.375</v>
      </c>
      <c r="P22" s="38"/>
      <c r="Q22" s="97">
        <f>L22+O22</f>
        <v>762461.625</v>
      </c>
      <c r="R22" s="95"/>
      <c r="S22" s="20"/>
    </row>
    <row r="23" spans="3:19" ht="15">
      <c r="C23" s="62"/>
      <c r="D23" s="65"/>
      <c r="E23" s="67"/>
      <c r="F23" s="64"/>
      <c r="G23" s="65"/>
      <c r="H23" s="66"/>
      <c r="I23" s="114"/>
      <c r="J23" s="115"/>
      <c r="K23" s="114"/>
      <c r="L23" s="115"/>
      <c r="M23" s="114"/>
      <c r="N23" s="116"/>
      <c r="O23" s="63"/>
      <c r="P23" s="67"/>
      <c r="Q23" s="169"/>
      <c r="R23" s="116"/>
      <c r="S23" s="68"/>
    </row>
    <row r="24" spans="1:19" s="142" customFormat="1" ht="24">
      <c r="A24" s="142" t="s">
        <v>54</v>
      </c>
      <c r="B24" s="142" t="s">
        <v>55</v>
      </c>
      <c r="C24" s="143" t="s">
        <v>20</v>
      </c>
      <c r="D24" s="145">
        <v>39097</v>
      </c>
      <c r="E24" s="177">
        <v>9</v>
      </c>
      <c r="F24" s="144" t="s">
        <v>21</v>
      </c>
      <c r="G24" s="145">
        <v>38958</v>
      </c>
      <c r="H24" s="146">
        <v>39048</v>
      </c>
      <c r="I24" s="147">
        <v>216311</v>
      </c>
      <c r="J24" s="148">
        <v>324394</v>
      </c>
      <c r="K24" s="149">
        <v>252638</v>
      </c>
      <c r="L24" s="148">
        <v>252638</v>
      </c>
      <c r="M24" s="147">
        <f>J24-L24</f>
        <v>71756</v>
      </c>
      <c r="N24" s="150">
        <f>M24/J24*100</f>
        <v>22.120014550207465</v>
      </c>
      <c r="O24" s="186">
        <f>M24/2</f>
        <v>35878</v>
      </c>
      <c r="P24" s="151"/>
      <c r="Q24" s="97">
        <f>L24+O24</f>
        <v>288516</v>
      </c>
      <c r="R24" s="150"/>
      <c r="S24" s="152" t="s">
        <v>62</v>
      </c>
    </row>
    <row r="25" spans="3:19" ht="15.75" thickBot="1">
      <c r="C25" s="16"/>
      <c r="D25" s="17"/>
      <c r="E25" s="42"/>
      <c r="F25" s="39"/>
      <c r="G25" s="40"/>
      <c r="H25" s="41"/>
      <c r="I25" s="117"/>
      <c r="J25" s="118"/>
      <c r="K25" s="117"/>
      <c r="L25" s="118"/>
      <c r="M25" s="117"/>
      <c r="N25" s="119"/>
      <c r="O25" s="43"/>
      <c r="P25" s="42"/>
      <c r="Q25" s="170"/>
      <c r="R25" s="162"/>
      <c r="S25" s="20"/>
    </row>
    <row r="26" spans="2:20" ht="15">
      <c r="B26" s="21"/>
      <c r="C26" s="22"/>
      <c r="D26" s="22"/>
      <c r="E26" s="23"/>
      <c r="F26" s="18"/>
      <c r="G26" s="17"/>
      <c r="H26" s="17"/>
      <c r="I26" s="120"/>
      <c r="J26" s="120"/>
      <c r="K26" s="120"/>
      <c r="L26" s="120"/>
      <c r="M26" s="120"/>
      <c r="N26" s="121"/>
      <c r="O26" s="19"/>
      <c r="P26" s="19"/>
      <c r="Q26" s="121"/>
      <c r="R26" s="121"/>
      <c r="S26" s="22"/>
      <c r="T26" s="21"/>
    </row>
    <row r="27" spans="2:20" ht="15">
      <c r="B27" s="21"/>
      <c r="C27" s="17"/>
      <c r="D27" s="17"/>
      <c r="E27" s="19"/>
      <c r="F27" s="18"/>
      <c r="G27" s="17"/>
      <c r="H27" s="17"/>
      <c r="I27" s="120"/>
      <c r="J27" s="120"/>
      <c r="K27" s="120"/>
      <c r="L27" s="120"/>
      <c r="M27" s="120"/>
      <c r="N27" s="121"/>
      <c r="O27" s="19"/>
      <c r="P27" s="19"/>
      <c r="Q27" s="121"/>
      <c r="R27" s="121"/>
      <c r="S27" s="17"/>
      <c r="T27" s="21"/>
    </row>
    <row r="28" spans="2:20" ht="12.75">
      <c r="B28" s="21"/>
      <c r="C28" s="21"/>
      <c r="D28" s="21"/>
      <c r="E28" s="24"/>
      <c r="F28" s="21"/>
      <c r="G28" s="21"/>
      <c r="H28" s="21"/>
      <c r="I28" s="122"/>
      <c r="J28" s="122"/>
      <c r="K28" s="122"/>
      <c r="L28" s="122"/>
      <c r="M28" s="122"/>
      <c r="N28" s="123"/>
      <c r="O28" s="24"/>
      <c r="P28" s="24"/>
      <c r="Q28" s="123"/>
      <c r="R28" s="123"/>
      <c r="S28" s="21"/>
      <c r="T28" s="21"/>
    </row>
    <row r="29" spans="2:20" ht="13.5" thickBot="1">
      <c r="B29" s="21"/>
      <c r="C29" s="25"/>
      <c r="D29" s="25"/>
      <c r="E29" s="26"/>
      <c r="F29" s="25"/>
      <c r="G29" s="25"/>
      <c r="H29" s="25"/>
      <c r="I29" s="124"/>
      <c r="J29" s="124"/>
      <c r="K29" s="124"/>
      <c r="L29" s="124"/>
      <c r="M29" s="124"/>
      <c r="N29" s="125"/>
      <c r="O29" s="26"/>
      <c r="P29" s="26"/>
      <c r="Q29" s="125"/>
      <c r="R29" s="125"/>
      <c r="S29" s="25"/>
      <c r="T29" s="21"/>
    </row>
    <row r="30" spans="1:19" ht="15.75" thickBot="1">
      <c r="A30" s="48" t="s">
        <v>50</v>
      </c>
      <c r="B30" s="48" t="s">
        <v>48</v>
      </c>
      <c r="C30" s="27"/>
      <c r="D30" s="28"/>
      <c r="E30" s="30"/>
      <c r="F30" s="28"/>
      <c r="G30" s="28"/>
      <c r="H30" s="28"/>
      <c r="I30" s="90" t="s">
        <v>42</v>
      </c>
      <c r="J30" s="90" t="s">
        <v>43</v>
      </c>
      <c r="K30" s="90" t="s">
        <v>44</v>
      </c>
      <c r="L30" s="90" t="s">
        <v>45</v>
      </c>
      <c r="M30" s="90" t="s">
        <v>46</v>
      </c>
      <c r="N30" s="126"/>
      <c r="O30" s="183" t="s">
        <v>66</v>
      </c>
      <c r="P30" s="28"/>
      <c r="Q30" s="126"/>
      <c r="R30" s="126"/>
      <c r="S30" s="29"/>
    </row>
    <row r="31" spans="3:19" ht="72.75" thickBot="1">
      <c r="C31" s="5" t="s">
        <v>0</v>
      </c>
      <c r="D31" s="173"/>
      <c r="E31" s="174"/>
      <c r="F31" s="6" t="s">
        <v>1</v>
      </c>
      <c r="G31" s="6" t="s">
        <v>2</v>
      </c>
      <c r="H31" s="6" t="s">
        <v>3</v>
      </c>
      <c r="I31" s="92" t="s">
        <v>80</v>
      </c>
      <c r="J31" s="91" t="s">
        <v>79</v>
      </c>
      <c r="K31" s="91" t="s">
        <v>123</v>
      </c>
      <c r="L31" s="91" t="s">
        <v>78</v>
      </c>
      <c r="M31" s="91" t="s">
        <v>41</v>
      </c>
      <c r="N31" s="93" t="s">
        <v>84</v>
      </c>
      <c r="O31" s="7" t="s">
        <v>60</v>
      </c>
      <c r="P31" s="154" t="s">
        <v>85</v>
      </c>
      <c r="Q31" s="93" t="s">
        <v>77</v>
      </c>
      <c r="R31" s="93" t="s">
        <v>65</v>
      </c>
      <c r="S31" s="44" t="s">
        <v>4</v>
      </c>
    </row>
    <row r="32" spans="3:19" ht="15.75" thickBot="1">
      <c r="C32" s="319" t="s">
        <v>22</v>
      </c>
      <c r="D32" s="320"/>
      <c r="E32" s="320"/>
      <c r="F32" s="320"/>
      <c r="G32" s="57"/>
      <c r="H32" s="57"/>
      <c r="I32" s="127"/>
      <c r="J32" s="127"/>
      <c r="K32" s="127"/>
      <c r="L32" s="127"/>
      <c r="M32" s="127"/>
      <c r="N32" s="128"/>
      <c r="O32" s="58"/>
      <c r="P32" s="58"/>
      <c r="Q32" s="128"/>
      <c r="R32" s="128"/>
      <c r="S32" s="59"/>
    </row>
    <row r="33" spans="1:19" ht="36">
      <c r="A33" s="10" t="s">
        <v>51</v>
      </c>
      <c r="B33" s="10" t="s">
        <v>58</v>
      </c>
      <c r="C33" s="182" t="s">
        <v>82</v>
      </c>
      <c r="D33" s="18"/>
      <c r="E33" s="178">
        <v>1</v>
      </c>
      <c r="F33" s="55" t="s">
        <v>23</v>
      </c>
      <c r="G33" s="53">
        <v>38362</v>
      </c>
      <c r="H33" s="53" t="s">
        <v>110</v>
      </c>
      <c r="I33" s="50">
        <v>657995</v>
      </c>
      <c r="J33" s="50">
        <v>715570</v>
      </c>
      <c r="K33" s="50">
        <v>715570</v>
      </c>
      <c r="L33" s="50">
        <v>617562</v>
      </c>
      <c r="M33" s="50">
        <f>J33-L33</f>
        <v>98008</v>
      </c>
      <c r="N33" s="129">
        <f>M33/J33*100</f>
        <v>13.696493704319634</v>
      </c>
      <c r="O33" s="184">
        <f>M33/2</f>
        <v>49004</v>
      </c>
      <c r="P33" s="37"/>
      <c r="Q33" s="97">
        <f>L33+O33</f>
        <v>666566</v>
      </c>
      <c r="R33" s="163"/>
      <c r="S33" s="159" t="s">
        <v>71</v>
      </c>
    </row>
    <row r="34" spans="3:19" ht="15">
      <c r="C34" s="62"/>
      <c r="D34" s="65"/>
      <c r="E34" s="67"/>
      <c r="F34" s="64"/>
      <c r="G34" s="66"/>
      <c r="H34" s="66"/>
      <c r="I34" s="115"/>
      <c r="J34" s="115"/>
      <c r="K34" s="115"/>
      <c r="L34" s="115"/>
      <c r="M34" s="73"/>
      <c r="N34" s="116"/>
      <c r="O34" s="74"/>
      <c r="P34" s="74"/>
      <c r="Q34" s="164"/>
      <c r="R34" s="164"/>
      <c r="S34" s="75"/>
    </row>
    <row r="35" spans="1:19" ht="24">
      <c r="A35" s="10" t="s">
        <v>67</v>
      </c>
      <c r="B35" s="10" t="s">
        <v>58</v>
      </c>
      <c r="C35" s="8" t="s">
        <v>24</v>
      </c>
      <c r="D35" s="96"/>
      <c r="E35" s="176">
        <v>2</v>
      </c>
      <c r="F35" s="34" t="s">
        <v>25</v>
      </c>
      <c r="G35" s="35">
        <v>38362</v>
      </c>
      <c r="H35" s="35">
        <v>38751</v>
      </c>
      <c r="I35" s="36">
        <v>3809361</v>
      </c>
      <c r="J35" s="36">
        <v>3992844</v>
      </c>
      <c r="K35" s="36">
        <v>3992844</v>
      </c>
      <c r="L35" s="36">
        <v>3749728</v>
      </c>
      <c r="M35" s="36">
        <f>J35-L35</f>
        <v>243116</v>
      </c>
      <c r="N35" s="95">
        <f>M35/J35*100</f>
        <v>6.088792850409383</v>
      </c>
      <c r="O35" s="184">
        <f>M35/2</f>
        <v>121558</v>
      </c>
      <c r="P35" s="37"/>
      <c r="Q35" s="97">
        <f>L35+O35</f>
        <v>3871286</v>
      </c>
      <c r="R35" s="165"/>
      <c r="S35" s="46" t="s">
        <v>83</v>
      </c>
    </row>
    <row r="36" spans="3:19" ht="15.75">
      <c r="C36" s="76"/>
      <c r="D36" s="65"/>
      <c r="E36" s="67"/>
      <c r="F36" s="66"/>
      <c r="G36" s="66"/>
      <c r="H36" s="66"/>
      <c r="I36" s="115"/>
      <c r="J36" s="115"/>
      <c r="K36" s="115"/>
      <c r="L36" s="115"/>
      <c r="M36" s="73"/>
      <c r="N36" s="116"/>
      <c r="O36" s="74"/>
      <c r="P36" s="74"/>
      <c r="Q36" s="164"/>
      <c r="R36" s="164"/>
      <c r="S36" s="75"/>
    </row>
    <row r="37" spans="1:19" ht="36">
      <c r="A37" s="10" t="s">
        <v>68</v>
      </c>
      <c r="B37" s="10" t="s">
        <v>58</v>
      </c>
      <c r="C37" s="8" t="s">
        <v>26</v>
      </c>
      <c r="D37" s="96"/>
      <c r="E37" s="176">
        <v>3</v>
      </c>
      <c r="F37" s="56" t="s">
        <v>27</v>
      </c>
      <c r="G37" s="35">
        <v>38467</v>
      </c>
      <c r="H37" s="35">
        <v>38779</v>
      </c>
      <c r="I37" s="36">
        <v>1005880</v>
      </c>
      <c r="J37" s="36">
        <v>1005880</v>
      </c>
      <c r="K37" s="36">
        <v>1151104</v>
      </c>
      <c r="L37" s="36">
        <v>914000</v>
      </c>
      <c r="M37" s="36">
        <f>J37-L37</f>
        <v>91880</v>
      </c>
      <c r="N37" s="95">
        <f>M37/J37*100</f>
        <v>9.13429037260906</v>
      </c>
      <c r="O37" s="184">
        <f>M37/2</f>
        <v>45940</v>
      </c>
      <c r="P37" s="37"/>
      <c r="Q37" s="97">
        <f>L37+O37</f>
        <v>959940</v>
      </c>
      <c r="R37" s="165"/>
      <c r="S37" s="46" t="s">
        <v>72</v>
      </c>
    </row>
    <row r="38" spans="3:19" ht="15.75">
      <c r="C38" s="76"/>
      <c r="D38" s="65"/>
      <c r="E38" s="67"/>
      <c r="F38" s="66"/>
      <c r="G38" s="66"/>
      <c r="H38" s="66"/>
      <c r="I38" s="115"/>
      <c r="J38" s="115"/>
      <c r="K38" s="115"/>
      <c r="L38" s="115"/>
      <c r="M38" s="73"/>
      <c r="N38" s="116"/>
      <c r="O38" s="74"/>
      <c r="P38" s="74"/>
      <c r="Q38" s="164"/>
      <c r="R38" s="164"/>
      <c r="S38" s="75"/>
    </row>
    <row r="39" spans="1:19" ht="38.25" customHeight="1">
      <c r="A39" s="10" t="s">
        <v>56</v>
      </c>
      <c r="C39" s="8" t="s">
        <v>28</v>
      </c>
      <c r="D39" s="96"/>
      <c r="E39" s="176">
        <v>4</v>
      </c>
      <c r="F39" s="56" t="s">
        <v>29</v>
      </c>
      <c r="G39" s="35">
        <v>38467</v>
      </c>
      <c r="H39" s="35" t="s">
        <v>113</v>
      </c>
      <c r="I39" s="36">
        <v>320551</v>
      </c>
      <c r="J39" s="36">
        <v>370587</v>
      </c>
      <c r="K39" s="36">
        <v>370587</v>
      </c>
      <c r="L39" s="36">
        <v>256686</v>
      </c>
      <c r="M39" s="36">
        <f>J39-L39</f>
        <v>113901</v>
      </c>
      <c r="N39" s="95">
        <f>M39/J39*100</f>
        <v>30.735292927166903</v>
      </c>
      <c r="O39" s="184">
        <f>M39/2</f>
        <v>56950.5</v>
      </c>
      <c r="P39" s="37"/>
      <c r="Q39" s="97">
        <f>L39+O39</f>
        <v>313636.5</v>
      </c>
      <c r="R39" s="165"/>
      <c r="S39" s="46" t="s">
        <v>73</v>
      </c>
    </row>
    <row r="40" spans="3:19" ht="15.75">
      <c r="C40" s="76"/>
      <c r="D40" s="65"/>
      <c r="E40" s="67"/>
      <c r="F40" s="66"/>
      <c r="G40" s="66"/>
      <c r="H40" s="66"/>
      <c r="I40" s="115"/>
      <c r="J40" s="115"/>
      <c r="K40" s="115"/>
      <c r="L40" s="115"/>
      <c r="M40" s="73"/>
      <c r="N40" s="116"/>
      <c r="O40" s="74"/>
      <c r="P40" s="74"/>
      <c r="Q40" s="164"/>
      <c r="R40" s="164"/>
      <c r="S40" s="75"/>
    </row>
    <row r="41" spans="1:19" ht="47.25" customHeight="1">
      <c r="A41" s="10" t="s">
        <v>56</v>
      </c>
      <c r="B41" s="81" t="s">
        <v>55</v>
      </c>
      <c r="C41" s="8" t="s">
        <v>30</v>
      </c>
      <c r="D41" s="96"/>
      <c r="E41" s="176">
        <v>5</v>
      </c>
      <c r="F41" s="56" t="s">
        <v>31</v>
      </c>
      <c r="G41" s="54" t="s">
        <v>32</v>
      </c>
      <c r="H41" s="35">
        <v>38632</v>
      </c>
      <c r="I41" s="36">
        <v>229804</v>
      </c>
      <c r="J41" s="36">
        <v>198329</v>
      </c>
      <c r="K41" s="36">
        <v>198329</v>
      </c>
      <c r="L41" s="36">
        <v>117777</v>
      </c>
      <c r="M41" s="36">
        <f>J41-L41</f>
        <v>80552</v>
      </c>
      <c r="N41" s="95">
        <v>13.696493704319634</v>
      </c>
      <c r="O41" s="184">
        <f>M41/2</f>
        <v>40276</v>
      </c>
      <c r="P41" s="37"/>
      <c r="Q41" s="97">
        <f>L41+O41</f>
        <v>158053</v>
      </c>
      <c r="R41" s="165"/>
      <c r="S41" s="46" t="s">
        <v>74</v>
      </c>
    </row>
    <row r="42" spans="3:19" ht="15.75">
      <c r="C42" s="76"/>
      <c r="D42" s="65"/>
      <c r="E42" s="67"/>
      <c r="F42" s="77"/>
      <c r="G42" s="66"/>
      <c r="H42" s="66"/>
      <c r="I42" s="115"/>
      <c r="J42" s="115"/>
      <c r="K42" s="115"/>
      <c r="L42" s="115"/>
      <c r="M42" s="73"/>
      <c r="N42" s="130"/>
      <c r="O42" s="78"/>
      <c r="P42" s="78"/>
      <c r="Q42" s="166"/>
      <c r="R42" s="166"/>
      <c r="S42" s="79"/>
    </row>
    <row r="43" spans="1:19" ht="36">
      <c r="A43" s="10" t="s">
        <v>51</v>
      </c>
      <c r="B43" s="81" t="s">
        <v>55</v>
      </c>
      <c r="C43" s="8" t="s">
        <v>33</v>
      </c>
      <c r="D43" s="2">
        <v>39016</v>
      </c>
      <c r="E43" s="176">
        <v>6</v>
      </c>
      <c r="F43" s="34" t="s">
        <v>34</v>
      </c>
      <c r="G43" s="35">
        <v>38642</v>
      </c>
      <c r="H43" s="35">
        <v>38950</v>
      </c>
      <c r="I43" s="36">
        <v>1003215</v>
      </c>
      <c r="J43" s="36">
        <v>1003215</v>
      </c>
      <c r="K43" s="36">
        <v>854214</v>
      </c>
      <c r="L43" s="36">
        <v>563401</v>
      </c>
      <c r="M43" s="36">
        <f>J43-L43</f>
        <v>439814</v>
      </c>
      <c r="N43" s="95">
        <f>M43/J43*100</f>
        <v>43.84045294378573</v>
      </c>
      <c r="O43" s="184">
        <f>M43/2</f>
        <v>219907</v>
      </c>
      <c r="P43" s="37"/>
      <c r="Q43" s="97">
        <f>L43+O43</f>
        <v>783308</v>
      </c>
      <c r="R43" s="165">
        <v>5027</v>
      </c>
      <c r="S43" s="45"/>
    </row>
    <row r="44" spans="3:19" ht="15.75">
      <c r="C44" s="76"/>
      <c r="D44" s="65"/>
      <c r="E44" s="67"/>
      <c r="F44" s="64"/>
      <c r="G44" s="66"/>
      <c r="H44" s="66"/>
      <c r="I44" s="115"/>
      <c r="J44" s="115"/>
      <c r="K44" s="115"/>
      <c r="L44" s="115"/>
      <c r="M44" s="73"/>
      <c r="N44" s="116"/>
      <c r="O44" s="74"/>
      <c r="P44" s="74"/>
      <c r="Q44" s="164"/>
      <c r="R44" s="164"/>
      <c r="S44" s="75"/>
    </row>
    <row r="45" spans="1:19" ht="48">
      <c r="A45" s="10" t="s">
        <v>51</v>
      </c>
      <c r="B45" s="81" t="s">
        <v>55</v>
      </c>
      <c r="C45" s="8" t="s">
        <v>35</v>
      </c>
      <c r="D45" s="2">
        <v>39014</v>
      </c>
      <c r="E45" s="176">
        <v>7</v>
      </c>
      <c r="F45" s="34" t="s">
        <v>36</v>
      </c>
      <c r="G45" s="35">
        <v>38740</v>
      </c>
      <c r="H45" s="35">
        <v>39027</v>
      </c>
      <c r="I45" s="36">
        <v>603568</v>
      </c>
      <c r="J45" s="36">
        <v>626587</v>
      </c>
      <c r="K45" s="36">
        <v>626587</v>
      </c>
      <c r="L45" s="36">
        <v>353190</v>
      </c>
      <c r="M45" s="36">
        <f>J45-L45</f>
        <v>273397</v>
      </c>
      <c r="N45" s="95">
        <f>M45/J45*100</f>
        <v>43.63272777762705</v>
      </c>
      <c r="O45" s="184">
        <f>M45/2</f>
        <v>136698.5</v>
      </c>
      <c r="P45" s="37"/>
      <c r="Q45" s="97">
        <f>L45+O45</f>
        <v>489888.5</v>
      </c>
      <c r="R45" s="165">
        <v>13489</v>
      </c>
      <c r="S45" s="45"/>
    </row>
    <row r="46" spans="3:19" ht="15.75">
      <c r="C46" s="76"/>
      <c r="D46" s="65"/>
      <c r="E46" s="67"/>
      <c r="F46" s="66"/>
      <c r="G46" s="66"/>
      <c r="H46" s="66"/>
      <c r="I46" s="115"/>
      <c r="J46" s="115"/>
      <c r="K46" s="115"/>
      <c r="L46" s="115"/>
      <c r="M46" s="73"/>
      <c r="N46" s="116"/>
      <c r="O46" s="74"/>
      <c r="P46" s="74"/>
      <c r="Q46" s="164"/>
      <c r="R46" s="164"/>
      <c r="S46" s="75"/>
    </row>
    <row r="47" spans="1:19" ht="36">
      <c r="A47" s="10" t="s">
        <v>68</v>
      </c>
      <c r="B47" s="10" t="s">
        <v>53</v>
      </c>
      <c r="C47" s="8" t="s">
        <v>37</v>
      </c>
      <c r="D47" s="2">
        <v>39099</v>
      </c>
      <c r="E47" s="176">
        <v>8</v>
      </c>
      <c r="F47" s="56" t="s">
        <v>38</v>
      </c>
      <c r="G47" s="35">
        <v>38803</v>
      </c>
      <c r="H47" s="35">
        <v>38926</v>
      </c>
      <c r="I47" s="36">
        <v>664469</v>
      </c>
      <c r="J47" s="36">
        <v>664469</v>
      </c>
      <c r="K47" s="36">
        <v>688127</v>
      </c>
      <c r="L47" s="36">
        <v>688127</v>
      </c>
      <c r="M47" s="36">
        <f>J47-L47</f>
        <v>-23658</v>
      </c>
      <c r="N47" s="95">
        <f>M47/J47*100</f>
        <v>-3.560436980506239</v>
      </c>
      <c r="O47" s="184">
        <f>M47/2</f>
        <v>-11829</v>
      </c>
      <c r="P47" s="37"/>
      <c r="Q47" s="97">
        <f>L47+O47</f>
        <v>676298</v>
      </c>
      <c r="R47" s="165"/>
      <c r="S47" s="45"/>
    </row>
    <row r="48" spans="3:19" ht="15">
      <c r="C48" s="69"/>
      <c r="D48" s="100"/>
      <c r="E48" s="179"/>
      <c r="F48" s="101"/>
      <c r="G48" s="71"/>
      <c r="H48" s="71"/>
      <c r="I48" s="73"/>
      <c r="J48" s="73"/>
      <c r="K48" s="73"/>
      <c r="L48" s="73"/>
      <c r="M48" s="73"/>
      <c r="N48" s="94"/>
      <c r="O48" s="72"/>
      <c r="P48" s="72"/>
      <c r="Q48" s="167"/>
      <c r="R48" s="167"/>
      <c r="S48" s="75"/>
    </row>
    <row r="49" spans="1:19" ht="36">
      <c r="A49" s="10" t="s">
        <v>51</v>
      </c>
      <c r="B49" s="10" t="s">
        <v>59</v>
      </c>
      <c r="C49" s="8" t="s">
        <v>39</v>
      </c>
      <c r="D49" s="2">
        <v>39056</v>
      </c>
      <c r="E49" s="176">
        <v>9</v>
      </c>
      <c r="F49" s="70" t="s">
        <v>40</v>
      </c>
      <c r="G49" s="71">
        <v>38789</v>
      </c>
      <c r="H49" s="71">
        <v>39115</v>
      </c>
      <c r="I49" s="73">
        <v>691416</v>
      </c>
      <c r="J49" s="73">
        <v>862385</v>
      </c>
      <c r="K49" s="73">
        <v>862385</v>
      </c>
      <c r="L49" s="73">
        <v>805000</v>
      </c>
      <c r="M49" s="73">
        <f>J49-L49</f>
        <v>57385</v>
      </c>
      <c r="N49" s="94">
        <f>M49/J49*100</f>
        <v>6.654220562741699</v>
      </c>
      <c r="O49" s="184">
        <f>M49/2</f>
        <v>28692.5</v>
      </c>
      <c r="P49" s="37"/>
      <c r="Q49" s="97">
        <f>L49+O49</f>
        <v>833692.5</v>
      </c>
      <c r="R49" s="165">
        <v>86239</v>
      </c>
      <c r="S49" s="45"/>
    </row>
    <row r="50" spans="3:19" ht="15.75">
      <c r="C50" s="76"/>
      <c r="D50" s="105"/>
      <c r="E50" s="180"/>
      <c r="F50" s="102"/>
      <c r="G50" s="102"/>
      <c r="H50" s="102"/>
      <c r="I50" s="131"/>
      <c r="J50" s="131"/>
      <c r="L50" s="131"/>
      <c r="M50" s="103"/>
      <c r="N50" s="132"/>
      <c r="O50" s="74"/>
      <c r="P50" s="74"/>
      <c r="Q50" s="164"/>
      <c r="R50" s="164"/>
      <c r="S50" s="75"/>
    </row>
    <row r="51" spans="1:19" s="89" customFormat="1" ht="36">
      <c r="A51" s="89" t="s">
        <v>51</v>
      </c>
      <c r="B51" s="89" t="s">
        <v>59</v>
      </c>
      <c r="C51" s="69" t="s">
        <v>52</v>
      </c>
      <c r="D51" s="155"/>
      <c r="E51" s="181">
        <v>10</v>
      </c>
      <c r="F51" s="107" t="s">
        <v>122</v>
      </c>
      <c r="G51" s="313">
        <v>39090</v>
      </c>
      <c r="H51" s="314">
        <v>39302</v>
      </c>
      <c r="I51" s="106">
        <v>693560</v>
      </c>
      <c r="J51" s="103"/>
      <c r="K51" s="156"/>
      <c r="L51" s="103"/>
      <c r="M51" s="106"/>
      <c r="N51" s="157"/>
      <c r="O51" s="184">
        <f>M51/2</f>
        <v>0</v>
      </c>
      <c r="P51" s="37"/>
      <c r="Q51" s="97">
        <f>L51+O51</f>
        <v>0</v>
      </c>
      <c r="R51" s="167"/>
      <c r="S51" s="158"/>
    </row>
    <row r="52" spans="3:19" ht="15">
      <c r="C52" s="69"/>
      <c r="D52" s="105"/>
      <c r="E52" s="180"/>
      <c r="F52" s="102"/>
      <c r="G52" s="105"/>
      <c r="H52" s="102"/>
      <c r="I52" s="133"/>
      <c r="J52" s="131"/>
      <c r="L52" s="131"/>
      <c r="M52" s="106"/>
      <c r="N52" s="132"/>
      <c r="O52" s="74"/>
      <c r="P52" s="74"/>
      <c r="Q52" s="164"/>
      <c r="R52" s="164"/>
      <c r="S52" s="75"/>
    </row>
    <row r="53" spans="3:19" ht="25.5">
      <c r="C53" s="69" t="s">
        <v>86</v>
      </c>
      <c r="D53" s="190">
        <v>39066</v>
      </c>
      <c r="E53" s="179">
        <v>11</v>
      </c>
      <c r="F53" s="104" t="s">
        <v>87</v>
      </c>
      <c r="G53" s="188">
        <v>39020</v>
      </c>
      <c r="H53" s="189">
        <v>39223</v>
      </c>
      <c r="I53" s="134">
        <v>777911</v>
      </c>
      <c r="J53" s="135">
        <v>888195</v>
      </c>
      <c r="K53" s="135">
        <v>888195</v>
      </c>
      <c r="L53" s="135">
        <v>888195</v>
      </c>
      <c r="M53" s="134"/>
      <c r="N53" s="135"/>
      <c r="O53" s="186">
        <f>M53/2</f>
        <v>0</v>
      </c>
      <c r="P53" s="72"/>
      <c r="Q53" s="94">
        <f>L53+O53</f>
        <v>888195</v>
      </c>
      <c r="R53" s="167"/>
      <c r="S53" s="75"/>
    </row>
    <row r="54" spans="3:19" ht="13.5" thickBot="1">
      <c r="C54" s="31"/>
      <c r="D54" s="25"/>
      <c r="E54" s="172"/>
      <c r="F54" s="52"/>
      <c r="G54" s="52"/>
      <c r="H54" s="52"/>
      <c r="I54" s="136"/>
      <c r="J54" s="136"/>
      <c r="K54" s="136"/>
      <c r="L54" s="136"/>
      <c r="M54" s="51"/>
      <c r="N54" s="137"/>
      <c r="O54" s="49"/>
      <c r="P54" s="49"/>
      <c r="Q54" s="168"/>
      <c r="R54" s="168"/>
      <c r="S54" s="47"/>
    </row>
    <row r="56" spans="14:18" ht="12.75">
      <c r="N56" s="123"/>
      <c r="O56" s="24"/>
      <c r="P56" s="24"/>
      <c r="Q56" s="123"/>
      <c r="R56" s="123"/>
    </row>
    <row r="66" spans="3:19" ht="15">
      <c r="C66" s="18"/>
      <c r="D66" s="18"/>
      <c r="E66" s="19"/>
      <c r="F66" s="18"/>
      <c r="G66" s="18"/>
      <c r="H66" s="18"/>
      <c r="I66" s="138"/>
      <c r="J66" s="138"/>
      <c r="K66" s="138"/>
      <c r="L66" s="138"/>
      <c r="M66" s="138"/>
      <c r="N66" s="139"/>
      <c r="O66" s="18"/>
      <c r="P66" s="18"/>
      <c r="Q66" s="139"/>
      <c r="R66" s="139"/>
      <c r="S66" s="18"/>
    </row>
    <row r="67" spans="3:19" ht="15">
      <c r="C67" s="83"/>
      <c r="D67" s="83"/>
      <c r="E67" s="19"/>
      <c r="F67" s="82"/>
      <c r="G67" s="82"/>
      <c r="H67" s="82"/>
      <c r="I67" s="140"/>
      <c r="J67" s="138"/>
      <c r="K67" s="138"/>
      <c r="L67" s="138"/>
      <c r="M67" s="138"/>
      <c r="N67" s="141"/>
      <c r="O67" s="1"/>
      <c r="P67" s="1"/>
      <c r="Q67" s="141"/>
      <c r="R67" s="141"/>
      <c r="S67" s="84"/>
    </row>
    <row r="68" spans="3:19" ht="15.75">
      <c r="C68" s="85"/>
      <c r="D68" s="85"/>
      <c r="E68" s="19"/>
      <c r="F68" s="17"/>
      <c r="G68" s="17"/>
      <c r="H68" s="17"/>
      <c r="I68" s="120"/>
      <c r="J68" s="120"/>
      <c r="K68" s="120"/>
      <c r="L68" s="120"/>
      <c r="M68" s="3"/>
      <c r="N68" s="121"/>
      <c r="O68" s="86"/>
      <c r="P68" s="86"/>
      <c r="Q68" s="121"/>
      <c r="R68" s="121"/>
      <c r="S68" s="17"/>
    </row>
    <row r="69" spans="3:19" ht="15">
      <c r="C69" s="83"/>
      <c r="D69" s="83"/>
      <c r="E69" s="1"/>
      <c r="F69" s="87"/>
      <c r="G69" s="17"/>
      <c r="H69" s="17"/>
      <c r="I69" s="3"/>
      <c r="J69" s="3"/>
      <c r="K69" s="3"/>
      <c r="L69" s="3"/>
      <c r="M69" s="3"/>
      <c r="N69" s="97"/>
      <c r="O69" s="88"/>
      <c r="P69" s="88"/>
      <c r="Q69" s="97"/>
      <c r="R69" s="97"/>
      <c r="S69" s="17"/>
    </row>
  </sheetData>
  <mergeCells count="3">
    <mergeCell ref="C7:F7"/>
    <mergeCell ref="C32:F32"/>
    <mergeCell ref="C2:T2"/>
  </mergeCells>
  <printOptions/>
  <pageMargins left="0.4330708661417323" right="0.3937007874015748" top="0.984251968503937" bottom="0.984251968503937" header="0.5118110236220472" footer="0.5118110236220472"/>
  <pageSetup horizontalDpi="600" verticalDpi="600" orientation="landscape" paperSize="8" scale="77" r:id="rId1"/>
  <rowBreaks count="2" manualBreakCount="2">
    <brk id="27" max="255" man="1"/>
    <brk id="59" max="18" man="1"/>
  </rowBreaks>
  <colBreaks count="1" manualBreakCount="1">
    <brk id="20" min="1" max="58" man="1"/>
  </colBreaks>
</worksheet>
</file>

<file path=xl/worksheets/sheet2.xml><?xml version="1.0" encoding="utf-8"?>
<worksheet xmlns="http://schemas.openxmlformats.org/spreadsheetml/2006/main" xmlns:r="http://schemas.openxmlformats.org/officeDocument/2006/relationships">
  <dimension ref="A2:Q57"/>
  <sheetViews>
    <sheetView zoomScale="75" zoomScaleNormal="75" zoomScaleSheetLayoutView="75" workbookViewId="0" topLeftCell="A4">
      <selection activeCell="M15" sqref="M15"/>
    </sheetView>
  </sheetViews>
  <sheetFormatPr defaultColWidth="9.140625" defaultRowHeight="12.75"/>
  <cols>
    <col min="1" max="1" width="6.140625" style="0" customWidth="1"/>
    <col min="2" max="2" width="5.00390625" style="0" customWidth="1"/>
    <col min="3" max="3" width="10.00390625" style="0" customWidth="1"/>
    <col min="4" max="4" width="9.8515625" style="0" customWidth="1"/>
    <col min="5" max="5" width="5.140625" style="0" customWidth="1"/>
    <col min="6" max="6" width="12.140625" style="0" customWidth="1"/>
    <col min="7" max="7" width="12.421875" style="0" customWidth="1"/>
    <col min="8" max="9" width="6.00390625" style="0" customWidth="1"/>
    <col min="10" max="10" width="6.140625" style="0" customWidth="1"/>
    <col min="11" max="11" width="14.57421875" style="0" customWidth="1"/>
    <col min="12" max="12" width="13.7109375" style="0" customWidth="1"/>
    <col min="13" max="13" width="14.00390625" style="0" customWidth="1"/>
    <col min="14" max="14" width="15.140625" style="0" customWidth="1"/>
    <col min="15" max="15" width="69.140625" style="0" customWidth="1"/>
    <col min="16" max="16" width="2.421875" style="0" customWidth="1"/>
    <col min="17" max="17" width="19.140625" style="0" customWidth="1"/>
  </cols>
  <sheetData>
    <row r="1" ht="13.5" thickBot="1"/>
    <row r="2" spans="3:9" ht="28.5" customHeight="1" thickBot="1">
      <c r="C2" s="323" t="s">
        <v>5</v>
      </c>
      <c r="D2" s="324"/>
      <c r="E2" s="325"/>
      <c r="F2" s="326"/>
      <c r="G2" s="299"/>
      <c r="H2" s="212"/>
      <c r="I2" s="212"/>
    </row>
    <row r="3" spans="10:11" ht="13.5" thickBot="1">
      <c r="J3" s="195"/>
      <c r="K3" s="199"/>
    </row>
    <row r="4" spans="3:15" s="197" customFormat="1" ht="51.75" customHeight="1" thickBot="1">
      <c r="C4" s="12"/>
      <c r="D4" s="13"/>
      <c r="E4" s="23"/>
      <c r="F4" s="13"/>
      <c r="G4" s="13"/>
      <c r="H4" s="328" t="s">
        <v>91</v>
      </c>
      <c r="I4" s="329"/>
      <c r="J4" s="329"/>
      <c r="K4" s="330"/>
      <c r="L4" s="200" t="s">
        <v>92</v>
      </c>
      <c r="M4" s="200" t="s">
        <v>93</v>
      </c>
      <c r="N4" s="202" t="s">
        <v>94</v>
      </c>
      <c r="O4" s="210" t="s">
        <v>99</v>
      </c>
    </row>
    <row r="5" spans="1:17" s="197" customFormat="1" ht="60.75" customHeight="1" thickBot="1">
      <c r="A5" s="196"/>
      <c r="B5" s="196"/>
      <c r="C5" s="12"/>
      <c r="D5" s="13"/>
      <c r="E5" s="23"/>
      <c r="F5" s="13"/>
      <c r="G5" s="13"/>
      <c r="H5" s="331" t="s">
        <v>95</v>
      </c>
      <c r="I5" s="332"/>
      <c r="J5" s="332"/>
      <c r="K5" s="332"/>
      <c r="L5" s="201" t="s">
        <v>96</v>
      </c>
      <c r="M5" s="201" t="s">
        <v>121</v>
      </c>
      <c r="N5" s="203" t="s">
        <v>97</v>
      </c>
      <c r="O5" s="211"/>
      <c r="Q5" s="225" t="s">
        <v>100</v>
      </c>
    </row>
    <row r="6" spans="1:17" s="197" customFormat="1" ht="87" customHeight="1" thickBot="1">
      <c r="A6" s="213"/>
      <c r="B6" s="213"/>
      <c r="C6" s="5" t="s">
        <v>0</v>
      </c>
      <c r="D6" s="173" t="s">
        <v>81</v>
      </c>
      <c r="E6" s="174"/>
      <c r="F6" s="32" t="s">
        <v>1</v>
      </c>
      <c r="G6" s="300"/>
      <c r="H6" s="255" t="s">
        <v>88</v>
      </c>
      <c r="I6" s="256" t="s">
        <v>89</v>
      </c>
      <c r="J6" s="257" t="s">
        <v>90</v>
      </c>
      <c r="K6" s="257" t="s">
        <v>98</v>
      </c>
      <c r="L6" s="214"/>
      <c r="M6" s="214"/>
      <c r="N6" s="214"/>
      <c r="O6" s="224"/>
      <c r="Q6" s="197" t="s">
        <v>111</v>
      </c>
    </row>
    <row r="7" spans="1:15" ht="24.75" thickBot="1">
      <c r="A7" s="196" t="s">
        <v>50</v>
      </c>
      <c r="B7" s="196" t="s">
        <v>48</v>
      </c>
      <c r="C7" s="5" t="s">
        <v>0</v>
      </c>
      <c r="D7" s="173"/>
      <c r="E7" s="174"/>
      <c r="F7" s="6" t="s">
        <v>1</v>
      </c>
      <c r="G7" s="301" t="s">
        <v>107</v>
      </c>
      <c r="H7" s="327" t="s">
        <v>103</v>
      </c>
      <c r="I7" s="327"/>
      <c r="J7" s="327"/>
      <c r="K7" s="269" t="s">
        <v>104</v>
      </c>
      <c r="L7" s="194"/>
      <c r="M7" s="194"/>
      <c r="N7" s="194"/>
      <c r="O7" s="204"/>
    </row>
    <row r="8" spans="1:15" s="197" customFormat="1" ht="53.25" customHeight="1">
      <c r="A8" s="215" t="s">
        <v>54</v>
      </c>
      <c r="B8" s="226" t="s">
        <v>63</v>
      </c>
      <c r="C8" s="8" t="s">
        <v>47</v>
      </c>
      <c r="D8" s="96"/>
      <c r="E8" s="176">
        <v>1</v>
      </c>
      <c r="F8" s="208" t="s">
        <v>6</v>
      </c>
      <c r="G8" s="305" t="s">
        <v>109</v>
      </c>
      <c r="H8" s="282">
        <v>83.3</v>
      </c>
      <c r="I8" s="273">
        <v>73.75</v>
      </c>
      <c r="J8" s="274">
        <v>80</v>
      </c>
      <c r="K8" s="309">
        <f>SUM(H8*50%)+(I8*25%)+(J8*25%)</f>
        <v>80.0875</v>
      </c>
      <c r="L8" s="278" t="s">
        <v>115</v>
      </c>
      <c r="M8" s="278" t="s">
        <v>102</v>
      </c>
      <c r="N8" s="277" t="s">
        <v>105</v>
      </c>
      <c r="O8" s="240" t="s">
        <v>125</v>
      </c>
    </row>
    <row r="9" spans="1:15" s="197" customFormat="1" ht="15">
      <c r="A9" s="215"/>
      <c r="B9" s="215"/>
      <c r="C9" s="62"/>
      <c r="D9" s="65"/>
      <c r="E9" s="67"/>
      <c r="F9" s="205"/>
      <c r="G9" s="216"/>
      <c r="H9" s="259"/>
      <c r="I9" s="260"/>
      <c r="J9" s="261"/>
      <c r="K9" s="262"/>
      <c r="L9" s="241"/>
      <c r="M9" s="242"/>
      <c r="N9" s="241"/>
      <c r="O9" s="243"/>
    </row>
    <row r="10" spans="1:15" s="197" customFormat="1" ht="51.75" customHeight="1">
      <c r="A10" s="215" t="s">
        <v>54</v>
      </c>
      <c r="B10" s="226" t="s">
        <v>55</v>
      </c>
      <c r="C10" s="8" t="s">
        <v>7</v>
      </c>
      <c r="D10" s="96"/>
      <c r="E10" s="176">
        <v>2</v>
      </c>
      <c r="F10" s="208" t="s">
        <v>119</v>
      </c>
      <c r="G10" s="305" t="s">
        <v>108</v>
      </c>
      <c r="H10" s="258">
        <v>69.69</v>
      </c>
      <c r="I10" s="263">
        <v>85.71</v>
      </c>
      <c r="J10" s="270">
        <v>100</v>
      </c>
      <c r="K10" s="271">
        <f>SUM(H10*50%)+(I10*25%)+(J10*25%)</f>
        <v>81.2725</v>
      </c>
      <c r="L10" s="279" t="s">
        <v>115</v>
      </c>
      <c r="M10" s="239" t="s">
        <v>106</v>
      </c>
      <c r="N10" s="280" t="s">
        <v>105</v>
      </c>
      <c r="O10" s="245" t="s">
        <v>126</v>
      </c>
    </row>
    <row r="11" spans="1:15" s="197" customFormat="1" ht="15">
      <c r="A11" s="215"/>
      <c r="B11" s="215"/>
      <c r="C11" s="69"/>
      <c r="D11" s="100"/>
      <c r="E11" s="67"/>
      <c r="F11" s="205"/>
      <c r="G11" s="216"/>
      <c r="H11" s="259"/>
      <c r="I11" s="260"/>
      <c r="J11" s="261"/>
      <c r="K11" s="262"/>
      <c r="L11" s="242"/>
      <c r="M11" s="242"/>
      <c r="N11" s="242"/>
      <c r="O11" s="245"/>
    </row>
    <row r="12" spans="1:15" s="197" customFormat="1" ht="51" customHeight="1">
      <c r="A12" s="215" t="s">
        <v>69</v>
      </c>
      <c r="B12" s="215" t="s">
        <v>57</v>
      </c>
      <c r="C12" s="8" t="s">
        <v>8</v>
      </c>
      <c r="D12" s="2">
        <v>39066</v>
      </c>
      <c r="E12" s="176">
        <v>3</v>
      </c>
      <c r="F12" s="208" t="s">
        <v>9</v>
      </c>
      <c r="G12" s="305">
        <v>38709</v>
      </c>
      <c r="H12" s="272"/>
      <c r="I12" s="275"/>
      <c r="J12" s="276"/>
      <c r="K12" s="271">
        <f>SUM(H12*50%)+(I12*25%)+(J12*25%)</f>
        <v>0</v>
      </c>
      <c r="L12" s="239"/>
      <c r="M12" s="239"/>
      <c r="N12" s="239"/>
      <c r="O12" s="245" t="s">
        <v>120</v>
      </c>
    </row>
    <row r="13" spans="1:15" s="197" customFormat="1" ht="15">
      <c r="A13" s="215"/>
      <c r="B13" s="215"/>
      <c r="C13" s="62"/>
      <c r="D13" s="65"/>
      <c r="E13" s="67"/>
      <c r="F13" s="205"/>
      <c r="G13" s="216"/>
      <c r="H13" s="292"/>
      <c r="I13" s="293"/>
      <c r="J13" s="285"/>
      <c r="K13" s="265"/>
      <c r="L13" s="242"/>
      <c r="M13" s="242"/>
      <c r="N13" s="242"/>
      <c r="O13" s="245"/>
    </row>
    <row r="14" spans="1:15" s="197" customFormat="1" ht="24">
      <c r="A14" s="215" t="s">
        <v>70</v>
      </c>
      <c r="B14" s="215" t="s">
        <v>64</v>
      </c>
      <c r="C14" s="8" t="s">
        <v>10</v>
      </c>
      <c r="D14" s="96"/>
      <c r="E14" s="176">
        <v>4</v>
      </c>
      <c r="F14" s="208" t="s">
        <v>11</v>
      </c>
      <c r="G14" s="305">
        <v>38964</v>
      </c>
      <c r="H14" s="272">
        <v>83</v>
      </c>
      <c r="I14" s="275">
        <v>83</v>
      </c>
      <c r="J14" s="276"/>
      <c r="K14" s="271">
        <f>SUM(H14*50%)+(I14*25%)+(J14*25%)</f>
        <v>62.25</v>
      </c>
      <c r="L14" s="239"/>
      <c r="M14" s="239"/>
      <c r="N14" s="239"/>
      <c r="O14" s="245"/>
    </row>
    <row r="15" spans="1:15" s="197" customFormat="1" ht="15">
      <c r="A15" s="215"/>
      <c r="B15" s="215"/>
      <c r="C15" s="62"/>
      <c r="D15" s="65"/>
      <c r="E15" s="67"/>
      <c r="F15" s="205"/>
      <c r="G15" s="216"/>
      <c r="H15" s="292"/>
      <c r="I15" s="293"/>
      <c r="J15" s="285"/>
      <c r="K15" s="265"/>
      <c r="L15" s="242"/>
      <c r="M15" s="242"/>
      <c r="N15" s="242"/>
      <c r="O15" s="245"/>
    </row>
    <row r="16" spans="1:15" s="197" customFormat="1" ht="38.25" customHeight="1">
      <c r="A16" s="215" t="s">
        <v>56</v>
      </c>
      <c r="B16" s="215" t="s">
        <v>57</v>
      </c>
      <c r="C16" s="9" t="s">
        <v>12</v>
      </c>
      <c r="D16" s="187">
        <v>39064</v>
      </c>
      <c r="E16" s="176">
        <v>5</v>
      </c>
      <c r="F16" s="208" t="s">
        <v>13</v>
      </c>
      <c r="G16" s="305">
        <v>39290</v>
      </c>
      <c r="H16" s="272"/>
      <c r="I16" s="275"/>
      <c r="J16" s="276"/>
      <c r="K16" s="271">
        <f>SUM(H16*50%)+(I16*25%)+(J16*25%)</f>
        <v>0</v>
      </c>
      <c r="L16" s="239"/>
      <c r="M16" s="239"/>
      <c r="N16" s="239"/>
      <c r="O16" s="245"/>
    </row>
    <row r="17" spans="1:15" s="197" customFormat="1" ht="15">
      <c r="A17" s="215"/>
      <c r="B17" s="215"/>
      <c r="C17" s="62"/>
      <c r="D17" s="65"/>
      <c r="E17" s="67"/>
      <c r="F17" s="205"/>
      <c r="G17" s="216"/>
      <c r="H17" s="292"/>
      <c r="I17" s="293"/>
      <c r="J17" s="285"/>
      <c r="K17" s="265"/>
      <c r="L17" s="242"/>
      <c r="M17" s="242"/>
      <c r="N17" s="242"/>
      <c r="O17" s="245"/>
    </row>
    <row r="18" spans="1:15" s="197" customFormat="1" ht="24">
      <c r="A18" s="215" t="s">
        <v>56</v>
      </c>
      <c r="B18" s="215" t="s">
        <v>64</v>
      </c>
      <c r="C18" s="8" t="s">
        <v>14</v>
      </c>
      <c r="D18" s="2">
        <v>39029</v>
      </c>
      <c r="E18" s="176">
        <v>6</v>
      </c>
      <c r="F18" s="208" t="s">
        <v>15</v>
      </c>
      <c r="G18" s="305">
        <v>39162</v>
      </c>
      <c r="H18" s="272"/>
      <c r="I18" s="275"/>
      <c r="J18" s="276"/>
      <c r="K18" s="271">
        <f>SUM(H18*50%)+(I18*25%)+(J18*25%)</f>
        <v>0</v>
      </c>
      <c r="L18" s="239"/>
      <c r="M18" s="239"/>
      <c r="N18" s="239"/>
      <c r="O18" s="246"/>
    </row>
    <row r="19" spans="1:15" s="197" customFormat="1" ht="15">
      <c r="A19" s="215"/>
      <c r="B19" s="215"/>
      <c r="C19" s="62"/>
      <c r="D19" s="65"/>
      <c r="E19" s="67"/>
      <c r="F19" s="205"/>
      <c r="G19" s="216"/>
      <c r="H19" s="292"/>
      <c r="I19" s="293"/>
      <c r="J19" s="285"/>
      <c r="K19" s="265"/>
      <c r="L19" s="242"/>
      <c r="M19" s="242"/>
      <c r="N19" s="242"/>
      <c r="O19" s="243"/>
    </row>
    <row r="20" spans="1:15" s="197" customFormat="1" ht="36">
      <c r="A20" s="215" t="s">
        <v>54</v>
      </c>
      <c r="B20" s="215" t="s">
        <v>55</v>
      </c>
      <c r="C20" s="8" t="s">
        <v>16</v>
      </c>
      <c r="D20" s="2">
        <v>39015</v>
      </c>
      <c r="E20" s="176">
        <v>7</v>
      </c>
      <c r="F20" s="208" t="s">
        <v>17</v>
      </c>
      <c r="G20" s="305">
        <v>39106</v>
      </c>
      <c r="H20" s="272"/>
      <c r="I20" s="275"/>
      <c r="J20" s="276"/>
      <c r="K20" s="271">
        <f>SUM(H20*50%)+(I20*25%)+(J20*25%)</f>
        <v>0</v>
      </c>
      <c r="L20" s="239"/>
      <c r="M20" s="239"/>
      <c r="N20" s="239"/>
      <c r="O20" s="245"/>
    </row>
    <row r="21" spans="1:15" s="197" customFormat="1" ht="15">
      <c r="A21" s="215"/>
      <c r="B21" s="215"/>
      <c r="C21" s="62"/>
      <c r="D21" s="65"/>
      <c r="E21" s="67"/>
      <c r="F21" s="205"/>
      <c r="G21" s="216"/>
      <c r="H21" s="292"/>
      <c r="I21" s="293"/>
      <c r="J21" s="285"/>
      <c r="K21" s="265"/>
      <c r="L21" s="242"/>
      <c r="M21" s="242"/>
      <c r="N21" s="242"/>
      <c r="O21" s="245"/>
    </row>
    <row r="22" spans="1:15" s="197" customFormat="1" ht="24">
      <c r="A22" s="215" t="s">
        <v>51</v>
      </c>
      <c r="B22" s="215" t="s">
        <v>58</v>
      </c>
      <c r="C22" s="8" t="s">
        <v>18</v>
      </c>
      <c r="D22" s="2">
        <v>39059</v>
      </c>
      <c r="E22" s="176">
        <v>8</v>
      </c>
      <c r="F22" s="208" t="s">
        <v>19</v>
      </c>
      <c r="G22" s="305">
        <v>39209</v>
      </c>
      <c r="H22" s="272"/>
      <c r="I22" s="275"/>
      <c r="J22" s="276"/>
      <c r="K22" s="271">
        <f>SUM(H22*50%)+(I22*25%)+(J22*25%)</f>
        <v>0</v>
      </c>
      <c r="L22" s="239"/>
      <c r="M22" s="239"/>
      <c r="N22" s="239"/>
      <c r="O22" s="245"/>
    </row>
    <row r="23" spans="1:15" s="197" customFormat="1" ht="15">
      <c r="A23" s="215"/>
      <c r="B23" s="215"/>
      <c r="C23" s="62"/>
      <c r="D23" s="65"/>
      <c r="E23" s="67"/>
      <c r="F23" s="205"/>
      <c r="G23" s="216"/>
      <c r="H23" s="292"/>
      <c r="I23" s="293"/>
      <c r="J23" s="285"/>
      <c r="K23" s="265"/>
      <c r="L23" s="242"/>
      <c r="M23" s="242"/>
      <c r="N23" s="242"/>
      <c r="O23" s="243"/>
    </row>
    <row r="24" spans="1:15" s="197" customFormat="1" ht="24">
      <c r="A24" s="227" t="s">
        <v>54</v>
      </c>
      <c r="B24" s="227" t="s">
        <v>55</v>
      </c>
      <c r="C24" s="143" t="s">
        <v>20</v>
      </c>
      <c r="D24" s="145">
        <v>39041</v>
      </c>
      <c r="E24" s="177">
        <v>9</v>
      </c>
      <c r="F24" s="206" t="s">
        <v>21</v>
      </c>
      <c r="G24" s="311">
        <v>39048</v>
      </c>
      <c r="H24" s="294"/>
      <c r="I24" s="295"/>
      <c r="J24" s="285"/>
      <c r="K24" s="281">
        <f>SUM(H24*50%)+(I24*25%)+(J24*25%)</f>
        <v>0</v>
      </c>
      <c r="L24" s="242"/>
      <c r="M24" s="242"/>
      <c r="N24" s="242"/>
      <c r="O24" s="243"/>
    </row>
    <row r="25" spans="1:15" s="197" customFormat="1" ht="15.75" thickBot="1">
      <c r="A25" s="215"/>
      <c r="B25" s="215"/>
      <c r="C25" s="191"/>
      <c r="D25" s="192"/>
      <c r="E25" s="193"/>
      <c r="F25" s="209"/>
      <c r="G25" s="312"/>
      <c r="H25" s="296"/>
      <c r="I25" s="297"/>
      <c r="J25" s="298"/>
      <c r="K25" s="266"/>
      <c r="L25" s="247"/>
      <c r="M25" s="247"/>
      <c r="N25" s="247"/>
      <c r="O25" s="248"/>
    </row>
    <row r="26" spans="8:15" s="197" customFormat="1" ht="12.75">
      <c r="H26" s="267"/>
      <c r="I26" s="267"/>
      <c r="J26" s="267"/>
      <c r="K26" s="267"/>
      <c r="L26" s="225"/>
      <c r="M26" s="225"/>
      <c r="N26" s="225"/>
      <c r="O26" s="225"/>
    </row>
    <row r="27" spans="8:15" s="197" customFormat="1" ht="12.75">
      <c r="H27" s="267"/>
      <c r="I27" s="267"/>
      <c r="J27" s="267"/>
      <c r="K27" s="267"/>
      <c r="L27" s="225"/>
      <c r="M27" s="225"/>
      <c r="N27" s="225"/>
      <c r="O27" s="225"/>
    </row>
    <row r="28" spans="8:15" s="197" customFormat="1" ht="13.5" thickBot="1">
      <c r="H28" s="267"/>
      <c r="I28" s="267"/>
      <c r="J28" s="267"/>
      <c r="K28" s="267"/>
      <c r="L28" s="225"/>
      <c r="M28" s="225"/>
      <c r="N28" s="225"/>
      <c r="O28" s="225"/>
    </row>
    <row r="29" spans="3:15" s="197" customFormat="1" ht="28.5" customHeight="1" thickBot="1">
      <c r="C29" s="334" t="s">
        <v>22</v>
      </c>
      <c r="D29" s="335"/>
      <c r="E29" s="335"/>
      <c r="F29" s="336"/>
      <c r="G29" s="302"/>
      <c r="H29" s="267"/>
      <c r="I29" s="267"/>
      <c r="J29" s="267"/>
      <c r="K29" s="267"/>
      <c r="L29" s="225"/>
      <c r="M29" s="225"/>
      <c r="N29" s="225"/>
      <c r="O29" s="225"/>
    </row>
    <row r="30" spans="1:15" s="197" customFormat="1" ht="12.75">
      <c r="A30" s="215"/>
      <c r="B30" s="228"/>
      <c r="C30" s="228"/>
      <c r="D30" s="228"/>
      <c r="E30" s="229"/>
      <c r="F30" s="228"/>
      <c r="G30" s="228"/>
      <c r="H30" s="267"/>
      <c r="I30" s="267"/>
      <c r="J30" s="267"/>
      <c r="K30" s="267"/>
      <c r="L30" s="225"/>
      <c r="M30" s="225"/>
      <c r="N30" s="225"/>
      <c r="O30" s="225"/>
    </row>
    <row r="31" spans="1:15" s="197" customFormat="1" ht="13.5" thickBot="1">
      <c r="A31" s="215"/>
      <c r="B31" s="228"/>
      <c r="C31" s="230"/>
      <c r="D31" s="230"/>
      <c r="E31" s="231"/>
      <c r="F31" s="230"/>
      <c r="G31" s="228"/>
      <c r="H31" s="267"/>
      <c r="I31" s="267"/>
      <c r="J31" s="267"/>
      <c r="K31" s="267"/>
      <c r="L31" s="225"/>
      <c r="M31" s="225"/>
      <c r="N31" s="225"/>
      <c r="O31" s="225"/>
    </row>
    <row r="32" spans="1:15" s="197" customFormat="1" ht="43.5" customHeight="1" thickBot="1">
      <c r="A32" s="215"/>
      <c r="B32" s="228"/>
      <c r="C32" s="12"/>
      <c r="D32" s="13"/>
      <c r="E32" s="23"/>
      <c r="F32" s="13"/>
      <c r="G32" s="13"/>
      <c r="H32" s="337" t="s">
        <v>91</v>
      </c>
      <c r="I32" s="338"/>
      <c r="J32" s="338"/>
      <c r="K32" s="339"/>
      <c r="L32" s="200" t="s">
        <v>92</v>
      </c>
      <c r="M32" s="200" t="s">
        <v>93</v>
      </c>
      <c r="N32" s="202" t="s">
        <v>94</v>
      </c>
      <c r="O32" s="210" t="s">
        <v>99</v>
      </c>
    </row>
    <row r="33" spans="3:15" s="197" customFormat="1" ht="55.5" customHeight="1" thickBot="1">
      <c r="C33" s="12"/>
      <c r="D33" s="13"/>
      <c r="E33" s="23"/>
      <c r="F33" s="13"/>
      <c r="G33" s="13"/>
      <c r="H33" s="315" t="s">
        <v>95</v>
      </c>
      <c r="I33" s="340"/>
      <c r="J33" s="340"/>
      <c r="K33" s="340"/>
      <c r="L33" s="201" t="s">
        <v>96</v>
      </c>
      <c r="M33" s="201" t="s">
        <v>121</v>
      </c>
      <c r="N33" s="203" t="s">
        <v>97</v>
      </c>
      <c r="O33" s="249"/>
    </row>
    <row r="34" spans="1:15" s="197" customFormat="1" ht="86.25" customHeight="1" thickBot="1">
      <c r="A34" s="215"/>
      <c r="B34" s="215"/>
      <c r="C34" s="5" t="s">
        <v>0</v>
      </c>
      <c r="D34" s="173" t="s">
        <v>81</v>
      </c>
      <c r="E34" s="174"/>
      <c r="F34" s="32" t="s">
        <v>1</v>
      </c>
      <c r="G34" s="300"/>
      <c r="H34" s="255" t="s">
        <v>88</v>
      </c>
      <c r="I34" s="256" t="s">
        <v>89</v>
      </c>
      <c r="J34" s="257" t="s">
        <v>90</v>
      </c>
      <c r="K34" s="257" t="s">
        <v>98</v>
      </c>
      <c r="L34" s="250"/>
      <c r="M34" s="250"/>
      <c r="N34" s="250"/>
      <c r="O34" s="251"/>
    </row>
    <row r="35" spans="1:15" s="197" customFormat="1" ht="26.25" customHeight="1" thickBot="1">
      <c r="A35" s="196" t="s">
        <v>50</v>
      </c>
      <c r="B35" s="196" t="s">
        <v>48</v>
      </c>
      <c r="C35" s="5"/>
      <c r="D35" s="173"/>
      <c r="E35" s="198"/>
      <c r="F35" s="6" t="s">
        <v>1</v>
      </c>
      <c r="G35" s="301" t="s">
        <v>107</v>
      </c>
      <c r="H35" s="333" t="s">
        <v>103</v>
      </c>
      <c r="I35" s="327"/>
      <c r="J35" s="327"/>
      <c r="K35" s="269" t="s">
        <v>104</v>
      </c>
      <c r="L35" s="252"/>
      <c r="M35" s="252"/>
      <c r="N35" s="252"/>
      <c r="O35" s="251"/>
    </row>
    <row r="36" spans="1:15" s="197" customFormat="1" ht="51">
      <c r="A36" s="215" t="s">
        <v>51</v>
      </c>
      <c r="B36" s="215" t="s">
        <v>58</v>
      </c>
      <c r="C36" s="182" t="s">
        <v>82</v>
      </c>
      <c r="D36" s="18"/>
      <c r="E36" s="178">
        <v>1</v>
      </c>
      <c r="F36" s="207" t="s">
        <v>23</v>
      </c>
      <c r="G36" s="304" t="s">
        <v>110</v>
      </c>
      <c r="H36" s="282">
        <v>94</v>
      </c>
      <c r="I36" s="274">
        <v>77.7</v>
      </c>
      <c r="J36" s="283"/>
      <c r="K36" s="309">
        <f>SUM(H36*50%)+(I36*25%)+(J36*25%)</f>
        <v>66.425</v>
      </c>
      <c r="L36" s="250" t="s">
        <v>101</v>
      </c>
      <c r="M36" s="250" t="s">
        <v>102</v>
      </c>
      <c r="N36" s="277" t="s">
        <v>105</v>
      </c>
      <c r="O36" s="240" t="s">
        <v>112</v>
      </c>
    </row>
    <row r="37" spans="1:15" s="197" customFormat="1" ht="15">
      <c r="A37" s="215"/>
      <c r="B37" s="215"/>
      <c r="C37" s="62"/>
      <c r="D37" s="65"/>
      <c r="E37" s="67"/>
      <c r="F37" s="205"/>
      <c r="G37" s="216"/>
      <c r="H37" s="284"/>
      <c r="I37" s="285"/>
      <c r="J37" s="286"/>
      <c r="K37" s="264"/>
      <c r="L37" s="253"/>
      <c r="M37" s="241"/>
      <c r="N37" s="253"/>
      <c r="O37" s="245"/>
    </row>
    <row r="38" spans="1:15" s="197" customFormat="1" ht="24">
      <c r="A38" s="215" t="s">
        <v>67</v>
      </c>
      <c r="B38" s="215" t="s">
        <v>58</v>
      </c>
      <c r="C38" s="8" t="s">
        <v>24</v>
      </c>
      <c r="D38" s="96"/>
      <c r="E38" s="176">
        <v>2</v>
      </c>
      <c r="F38" s="208" t="s">
        <v>25</v>
      </c>
      <c r="G38" s="305">
        <v>38751</v>
      </c>
      <c r="H38" s="287"/>
      <c r="I38" s="276"/>
      <c r="J38" s="288"/>
      <c r="K38" s="271">
        <f>SUM(H38*50%)+(I38*25%)+(J38*25%)</f>
        <v>0</v>
      </c>
      <c r="L38" s="241"/>
      <c r="M38" s="244"/>
      <c r="N38" s="254"/>
      <c r="O38" s="246"/>
    </row>
    <row r="39" spans="1:15" s="197" customFormat="1" ht="15.75">
      <c r="A39" s="215"/>
      <c r="B39" s="215"/>
      <c r="C39" s="76"/>
      <c r="D39" s="65"/>
      <c r="E39" s="67"/>
      <c r="F39" s="216"/>
      <c r="G39" s="216"/>
      <c r="H39" s="284"/>
      <c r="I39" s="285"/>
      <c r="J39" s="286"/>
      <c r="K39" s="264"/>
      <c r="L39" s="253"/>
      <c r="M39" s="241"/>
      <c r="N39" s="241"/>
      <c r="O39" s="245"/>
    </row>
    <row r="40" spans="1:15" s="197" customFormat="1" ht="43.5" customHeight="1">
      <c r="A40" s="215" t="s">
        <v>68</v>
      </c>
      <c r="B40" s="215" t="s">
        <v>58</v>
      </c>
      <c r="C40" s="8" t="s">
        <v>26</v>
      </c>
      <c r="D40" s="96"/>
      <c r="E40" s="176">
        <v>3</v>
      </c>
      <c r="F40" s="217" t="s">
        <v>27</v>
      </c>
      <c r="G40" s="305">
        <v>38779</v>
      </c>
      <c r="H40" s="287">
        <v>94.4</v>
      </c>
      <c r="I40" s="276">
        <v>94.4</v>
      </c>
      <c r="J40" s="288"/>
      <c r="K40" s="271">
        <f>SUM(H40*50%)+(I40*25%)+(J40*25%)</f>
        <v>70.80000000000001</v>
      </c>
      <c r="L40" s="241" t="s">
        <v>115</v>
      </c>
      <c r="M40" s="239" t="s">
        <v>102</v>
      </c>
      <c r="N40" s="280" t="s">
        <v>105</v>
      </c>
      <c r="O40" s="246"/>
    </row>
    <row r="41" spans="1:15" s="197" customFormat="1" ht="15.75">
      <c r="A41" s="215"/>
      <c r="B41" s="215"/>
      <c r="C41" s="76"/>
      <c r="D41" s="65"/>
      <c r="E41" s="67"/>
      <c r="F41" s="216"/>
      <c r="G41" s="216"/>
      <c r="H41" s="284"/>
      <c r="I41" s="285"/>
      <c r="J41" s="286"/>
      <c r="K41" s="264"/>
      <c r="L41" s="253"/>
      <c r="M41" s="241"/>
      <c r="N41" s="303"/>
      <c r="O41" s="245"/>
    </row>
    <row r="42" spans="1:15" s="197" customFormat="1" ht="39.75" customHeight="1">
      <c r="A42" s="215" t="s">
        <v>56</v>
      </c>
      <c r="B42" s="215"/>
      <c r="C42" s="8" t="s">
        <v>28</v>
      </c>
      <c r="D42" s="96"/>
      <c r="E42" s="176">
        <v>4</v>
      </c>
      <c r="F42" s="217" t="s">
        <v>29</v>
      </c>
      <c r="G42" s="305" t="s">
        <v>114</v>
      </c>
      <c r="H42" s="287">
        <v>49.4</v>
      </c>
      <c r="I42" s="276">
        <v>49.4</v>
      </c>
      <c r="J42" s="288"/>
      <c r="K42" s="271">
        <f>SUM(H42*50%)+(I42*25%)+(J42*25%)</f>
        <v>37.05</v>
      </c>
      <c r="L42" s="241" t="s">
        <v>117</v>
      </c>
      <c r="M42" s="239" t="s">
        <v>102</v>
      </c>
      <c r="N42" s="241" t="s">
        <v>105</v>
      </c>
      <c r="O42" s="246" t="s">
        <v>118</v>
      </c>
    </row>
    <row r="43" spans="1:15" s="197" customFormat="1" ht="15.75">
      <c r="A43" s="215"/>
      <c r="B43" s="215"/>
      <c r="C43" s="76"/>
      <c r="D43" s="65"/>
      <c r="E43" s="67"/>
      <c r="F43" s="216"/>
      <c r="G43" s="216"/>
      <c r="H43" s="284"/>
      <c r="I43" s="285"/>
      <c r="J43" s="286"/>
      <c r="K43" s="264"/>
      <c r="L43" s="253"/>
      <c r="M43" s="241"/>
      <c r="N43" s="303"/>
      <c r="O43" s="245"/>
    </row>
    <row r="44" spans="1:15" s="197" customFormat="1" ht="48">
      <c r="A44" s="215" t="s">
        <v>56</v>
      </c>
      <c r="B44" s="226" t="s">
        <v>55</v>
      </c>
      <c r="C44" s="8" t="s">
        <v>30</v>
      </c>
      <c r="D44" s="96"/>
      <c r="E44" s="176">
        <v>5</v>
      </c>
      <c r="F44" s="217" t="s">
        <v>116</v>
      </c>
      <c r="G44" s="305">
        <v>38632</v>
      </c>
      <c r="H44" s="287">
        <v>94</v>
      </c>
      <c r="I44" s="276">
        <v>94</v>
      </c>
      <c r="J44" s="288"/>
      <c r="K44" s="271">
        <f>SUM(H44*50%)+(I44*25%)+(J44*25%)</f>
        <v>70.5</v>
      </c>
      <c r="L44" s="241" t="s">
        <v>115</v>
      </c>
      <c r="M44" s="239" t="s">
        <v>102</v>
      </c>
      <c r="N44" s="241" t="s">
        <v>105</v>
      </c>
      <c r="O44" s="246"/>
    </row>
    <row r="45" spans="1:15" s="197" customFormat="1" ht="15.75">
      <c r="A45" s="215"/>
      <c r="B45" s="215"/>
      <c r="C45" s="76"/>
      <c r="D45" s="65"/>
      <c r="E45" s="67"/>
      <c r="F45" s="218"/>
      <c r="G45" s="216"/>
      <c r="H45" s="284"/>
      <c r="I45" s="285"/>
      <c r="J45" s="286"/>
      <c r="K45" s="264"/>
      <c r="L45" s="253"/>
      <c r="M45" s="241"/>
      <c r="N45" s="253"/>
      <c r="O45" s="245"/>
    </row>
    <row r="46" spans="1:15" s="197" customFormat="1" ht="36">
      <c r="A46" s="215" t="s">
        <v>51</v>
      </c>
      <c r="B46" s="226" t="s">
        <v>55</v>
      </c>
      <c r="C46" s="8" t="s">
        <v>33</v>
      </c>
      <c r="D46" s="2">
        <v>39016</v>
      </c>
      <c r="E46" s="176">
        <v>6</v>
      </c>
      <c r="F46" s="208" t="s">
        <v>34</v>
      </c>
      <c r="G46" s="305">
        <v>38950</v>
      </c>
      <c r="H46" s="287"/>
      <c r="I46" s="276"/>
      <c r="J46" s="288"/>
      <c r="K46" s="271">
        <f>SUM(H46*50%)+(I46*25%)+(J46*25%)</f>
        <v>0</v>
      </c>
      <c r="L46" s="241"/>
      <c r="M46" s="244"/>
      <c r="N46" s="254"/>
      <c r="O46" s="246"/>
    </row>
    <row r="47" spans="1:15" s="197" customFormat="1" ht="15.75">
      <c r="A47" s="215"/>
      <c r="B47" s="215"/>
      <c r="C47" s="76"/>
      <c r="D47" s="65"/>
      <c r="E47" s="67"/>
      <c r="F47" s="205"/>
      <c r="G47" s="216"/>
      <c r="H47" s="284"/>
      <c r="I47" s="285"/>
      <c r="J47" s="286"/>
      <c r="K47" s="264"/>
      <c r="L47" s="253"/>
      <c r="M47" s="241"/>
      <c r="N47" s="253"/>
      <c r="O47" s="245"/>
    </row>
    <row r="48" spans="1:15" s="197" customFormat="1" ht="48">
      <c r="A48" s="215" t="s">
        <v>51</v>
      </c>
      <c r="B48" s="226" t="s">
        <v>55</v>
      </c>
      <c r="C48" s="8" t="s">
        <v>35</v>
      </c>
      <c r="D48" s="2">
        <v>39014</v>
      </c>
      <c r="E48" s="176">
        <v>7</v>
      </c>
      <c r="F48" s="208" t="s">
        <v>36</v>
      </c>
      <c r="G48" s="305">
        <v>39027</v>
      </c>
      <c r="H48" s="287"/>
      <c r="I48" s="276"/>
      <c r="J48" s="288"/>
      <c r="K48" s="271">
        <f>SUM(H48*50%)+(I48*25%)+(J48*25%)</f>
        <v>0</v>
      </c>
      <c r="L48" s="241"/>
      <c r="M48" s="244"/>
      <c r="N48" s="254"/>
      <c r="O48" s="246"/>
    </row>
    <row r="49" spans="1:15" s="197" customFormat="1" ht="15.75">
      <c r="A49" s="215"/>
      <c r="B49" s="215"/>
      <c r="C49" s="76"/>
      <c r="D49" s="65"/>
      <c r="E49" s="67"/>
      <c r="F49" s="216"/>
      <c r="G49" s="216"/>
      <c r="H49" s="284"/>
      <c r="I49" s="285"/>
      <c r="J49" s="286"/>
      <c r="K49" s="264"/>
      <c r="L49" s="253"/>
      <c r="M49" s="241"/>
      <c r="N49" s="253"/>
      <c r="O49" s="245"/>
    </row>
    <row r="50" spans="1:15" s="197" customFormat="1" ht="36">
      <c r="A50" s="215" t="s">
        <v>68</v>
      </c>
      <c r="B50" s="215" t="s">
        <v>53</v>
      </c>
      <c r="C50" s="8" t="s">
        <v>37</v>
      </c>
      <c r="D50" s="96"/>
      <c r="E50" s="176">
        <v>8</v>
      </c>
      <c r="F50" s="217" t="s">
        <v>38</v>
      </c>
      <c r="G50" s="305">
        <v>38926</v>
      </c>
      <c r="H50" s="310">
        <v>90</v>
      </c>
      <c r="I50" s="276">
        <v>90</v>
      </c>
      <c r="J50" s="288"/>
      <c r="K50" s="271">
        <f>SUM(H50*50%)+(I50*25%)+(J50*25%)</f>
        <v>67.5</v>
      </c>
      <c r="L50" s="241"/>
      <c r="M50" s="244"/>
      <c r="N50" s="254"/>
      <c r="O50" s="246"/>
    </row>
    <row r="51" spans="1:15" s="197" customFormat="1" ht="12.75">
      <c r="A51" s="215"/>
      <c r="B51" s="215"/>
      <c r="C51" s="69"/>
      <c r="D51" s="100"/>
      <c r="E51" s="179"/>
      <c r="F51" s="219"/>
      <c r="G51" s="306"/>
      <c r="H51" s="284"/>
      <c r="I51" s="285"/>
      <c r="J51" s="286"/>
      <c r="K51" s="264"/>
      <c r="L51" s="253"/>
      <c r="M51" s="241"/>
      <c r="N51" s="253"/>
      <c r="O51" s="245"/>
    </row>
    <row r="52" spans="1:15" s="197" customFormat="1" ht="36">
      <c r="A52" s="215" t="s">
        <v>51</v>
      </c>
      <c r="B52" s="215" t="s">
        <v>59</v>
      </c>
      <c r="C52" s="8" t="s">
        <v>39</v>
      </c>
      <c r="D52" s="2">
        <v>39056</v>
      </c>
      <c r="E52" s="176">
        <v>9</v>
      </c>
      <c r="F52" s="220" t="s">
        <v>40</v>
      </c>
      <c r="G52" s="306">
        <v>39115</v>
      </c>
      <c r="H52" s="287"/>
      <c r="I52" s="276"/>
      <c r="J52" s="288"/>
      <c r="K52" s="271">
        <f>SUM(H52*50%)+(I52*25%)+(J52*25%)</f>
        <v>0</v>
      </c>
      <c r="L52" s="241"/>
      <c r="M52" s="244"/>
      <c r="N52" s="254"/>
      <c r="O52" s="246"/>
    </row>
    <row r="53" spans="1:15" s="197" customFormat="1" ht="15.75">
      <c r="A53" s="215"/>
      <c r="B53" s="215"/>
      <c r="C53" s="76"/>
      <c r="D53" s="105"/>
      <c r="E53" s="180"/>
      <c r="F53" s="221"/>
      <c r="G53" s="221"/>
      <c r="H53" s="284"/>
      <c r="I53" s="285"/>
      <c r="J53" s="286"/>
      <c r="K53" s="264"/>
      <c r="L53" s="253"/>
      <c r="M53" s="241"/>
      <c r="N53" s="253"/>
      <c r="O53" s="245"/>
    </row>
    <row r="54" spans="1:15" s="197" customFormat="1" ht="36">
      <c r="A54" s="232" t="s">
        <v>51</v>
      </c>
      <c r="B54" s="232" t="s">
        <v>59</v>
      </c>
      <c r="C54" s="69" t="s">
        <v>52</v>
      </c>
      <c r="D54" s="155"/>
      <c r="E54" s="181">
        <v>10</v>
      </c>
      <c r="F54" s="222" t="s">
        <v>122</v>
      </c>
      <c r="G54" s="307"/>
      <c r="H54" s="287"/>
      <c r="I54" s="276"/>
      <c r="J54" s="288"/>
      <c r="K54" s="271">
        <f>SUM(H54*50%)+(I54*25%)+(J54*25%)</f>
        <v>0</v>
      </c>
      <c r="L54" s="241"/>
      <c r="M54" s="244"/>
      <c r="N54" s="254"/>
      <c r="O54" s="246"/>
    </row>
    <row r="55" spans="1:15" s="197" customFormat="1" ht="15">
      <c r="A55" s="215"/>
      <c r="B55" s="215"/>
      <c r="C55" s="69"/>
      <c r="D55" s="105"/>
      <c r="E55" s="180"/>
      <c r="F55" s="221"/>
      <c r="G55" s="221"/>
      <c r="H55" s="284"/>
      <c r="I55" s="285"/>
      <c r="J55" s="286"/>
      <c r="K55" s="264"/>
      <c r="L55" s="253"/>
      <c r="M55" s="241"/>
      <c r="N55" s="253"/>
      <c r="O55" s="245"/>
    </row>
    <row r="56" spans="1:15" s="197" customFormat="1" ht="25.5">
      <c r="A56" s="215"/>
      <c r="B56" s="215"/>
      <c r="C56" s="69" t="s">
        <v>86</v>
      </c>
      <c r="D56" s="190">
        <v>39066</v>
      </c>
      <c r="E56" s="179">
        <v>11</v>
      </c>
      <c r="F56" s="223" t="s">
        <v>87</v>
      </c>
      <c r="G56" s="308">
        <v>39223</v>
      </c>
      <c r="H56" s="287"/>
      <c r="I56" s="276"/>
      <c r="J56" s="288"/>
      <c r="K56" s="271">
        <f>SUM(H56*50%)+(I56*25%)+(J56*25%)</f>
        <v>0</v>
      </c>
      <c r="L56" s="241"/>
      <c r="M56" s="244"/>
      <c r="N56" s="254"/>
      <c r="O56" s="246"/>
    </row>
    <row r="57" spans="1:15" s="197" customFormat="1" ht="13.5" thickBot="1">
      <c r="A57" s="215"/>
      <c r="B57" s="215"/>
      <c r="C57" s="233"/>
      <c r="D57" s="230"/>
      <c r="E57" s="234"/>
      <c r="F57" s="235"/>
      <c r="G57" s="230"/>
      <c r="H57" s="289"/>
      <c r="I57" s="290"/>
      <c r="J57" s="291"/>
      <c r="K57" s="268"/>
      <c r="L57" s="237"/>
      <c r="M57" s="236"/>
      <c r="N57" s="237"/>
      <c r="O57" s="238"/>
    </row>
    <row r="58" s="197" customFormat="1" ht="12.75"/>
    <row r="59" s="197" customFormat="1" ht="12.75"/>
    <row r="60" s="197" customFormat="1" ht="12.75"/>
    <row r="61" s="197" customFormat="1" ht="12.75"/>
    <row r="62" s="197" customFormat="1" ht="12.75"/>
    <row r="63" s="197" customFormat="1" ht="12.75"/>
    <row r="64" s="197" customFormat="1" ht="12.75"/>
    <row r="65" s="197" customFormat="1" ht="12.75"/>
    <row r="66" s="197" customFormat="1" ht="12.75"/>
    <row r="67" s="197" customFormat="1" ht="12.75"/>
  </sheetData>
  <mergeCells count="8">
    <mergeCell ref="H35:J35"/>
    <mergeCell ref="C29:F29"/>
    <mergeCell ref="H32:K32"/>
    <mergeCell ref="H33:K33"/>
    <mergeCell ref="C2:F2"/>
    <mergeCell ref="H7:J7"/>
    <mergeCell ref="H4:K4"/>
    <mergeCell ref="H5:K5"/>
  </mergeCells>
  <printOptions/>
  <pageMargins left="0.75" right="0.75" top="1" bottom="1" header="0.5" footer="0.5"/>
  <pageSetup horizontalDpi="600" verticalDpi="600" orientation="landscape" paperSize="8" scale="77"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ctsdsboott</dc:creator>
  <cp:keywords/>
  <dc:description/>
  <cp:lastModifiedBy>ctsdmcollier</cp:lastModifiedBy>
  <cp:lastPrinted>2007-01-16T15:38:39Z</cp:lastPrinted>
  <dcterms:created xsi:type="dcterms:W3CDTF">2006-10-23T08:52:34Z</dcterms:created>
  <dcterms:modified xsi:type="dcterms:W3CDTF">2007-02-07T12:29:16Z</dcterms:modified>
  <cp:category/>
  <cp:version/>
  <cp:contentType/>
  <cp:contentStatus/>
</cp:coreProperties>
</file>