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pp 5" sheetId="1" r:id="rId1"/>
  </sheets>
  <definedNames>
    <definedName name="_xlnm.Print_Area" localSheetId="0">'App 5'!$A$1:$I$58</definedName>
  </definedNames>
  <calcPr fullCalcOnLoad="1"/>
</workbook>
</file>

<file path=xl/sharedStrings.xml><?xml version="1.0" encoding="utf-8"?>
<sst xmlns="http://schemas.openxmlformats.org/spreadsheetml/2006/main" count="64" uniqueCount="46">
  <si>
    <t>NATIONAL CONTROL TOTALS</t>
  </si>
  <si>
    <t>Settlement</t>
  </si>
  <si>
    <t>£bn</t>
  </si>
  <si>
    <t xml:space="preserve">     £bn</t>
  </si>
  <si>
    <t>%</t>
  </si>
  <si>
    <t>NNDR</t>
  </si>
  <si>
    <t>Adjusted</t>
  </si>
  <si>
    <t>FINAL SETTLEMENT</t>
  </si>
  <si>
    <t>2006/07 REVENUE SUPPORT GRANT</t>
  </si>
  <si>
    <t>2005/06 Settlement</t>
  </si>
  <si>
    <t>Unad-</t>
  </si>
  <si>
    <t>justed</t>
  </si>
  <si>
    <t>2006/07</t>
  </si>
  <si>
    <t>Increase</t>
  </si>
  <si>
    <t>2007/08</t>
  </si>
  <si>
    <t>Total AEF</t>
  </si>
  <si>
    <t>Net AEF (CSR 2004)</t>
  </si>
  <si>
    <t>plus :</t>
  </si>
  <si>
    <t>post-CSR transfers</t>
  </si>
  <si>
    <t>Net AEF</t>
  </si>
  <si>
    <t>minus :</t>
  </si>
  <si>
    <t>Total RSG</t>
  </si>
  <si>
    <t>RSG for specified bodies</t>
  </si>
  <si>
    <t>Total RSG for local authorities</t>
  </si>
  <si>
    <t>DETERMINATION OF REVENUE SUPPORT GRANT FOR LOCAL AUTHORITIES</t>
  </si>
  <si>
    <t>DETERMINATION OF FORMULA GRANT FOR LOCAL AUTHORITIES</t>
  </si>
  <si>
    <t>Formula Grant for local authorities</t>
  </si>
  <si>
    <t>Police Grant</t>
  </si>
  <si>
    <t>Total Formula Grant</t>
  </si>
  <si>
    <t>Revenue Support Grant (RSG)</t>
  </si>
  <si>
    <t>For local authorities</t>
  </si>
  <si>
    <t>For specified bodies</t>
  </si>
  <si>
    <t>Specific Grants</t>
  </si>
  <si>
    <t>Dedicated Schools Grant</t>
  </si>
  <si>
    <t>Other Specific Grants</t>
  </si>
  <si>
    <t>COMPONENTS OF TOTAL AGGREGATE EXTERNAL FINANCE (AEF)</t>
  </si>
  <si>
    <t>minus:</t>
  </si>
  <si>
    <t>Other Specific Grants (adjusted)</t>
  </si>
  <si>
    <r>
      <t xml:space="preserve">Total AEF </t>
    </r>
    <r>
      <rPr>
        <sz val="10"/>
        <rFont val="Arial"/>
        <family val="2"/>
      </rPr>
      <t>(as above)</t>
    </r>
  </si>
  <si>
    <r>
      <t>Total RSG for local authorities</t>
    </r>
    <r>
      <rPr>
        <sz val="10"/>
        <rFont val="Arial"/>
        <family val="2"/>
      </rPr>
      <t xml:space="preserve"> (as above)</t>
    </r>
  </si>
  <si>
    <t>ANALYSIS OF FORMULA GRANT INTO THE 4-BLOCK MODEL</t>
  </si>
  <si>
    <t>Relative Needs Amount</t>
  </si>
  <si>
    <t>Relative Resources Amount</t>
  </si>
  <si>
    <t>Central Allocation</t>
  </si>
  <si>
    <t>Floor Damping</t>
  </si>
  <si>
    <t>proportions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</si>
</sst>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0" fontId="0" fillId="2" borderId="5" xfId="0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 horizontal="centerContinuous"/>
    </xf>
    <xf numFmtId="164" fontId="1" fillId="0" borderId="9" xfId="0" applyNumberFormat="1" applyFont="1" applyBorder="1" applyAlignment="1">
      <alignment horizontal="centerContinuous"/>
    </xf>
    <xf numFmtId="164" fontId="1" fillId="0" borderId="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2" borderId="12" xfId="0" applyNumberFormat="1" applyFill="1" applyBorder="1" applyAlignment="1">
      <alignment/>
    </xf>
    <xf numFmtId="49" fontId="1" fillId="2" borderId="8" xfId="0" applyNumberFormat="1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"/>
    </xf>
    <xf numFmtId="164" fontId="1" fillId="0" borderId="5" xfId="0" applyNumberFormat="1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6" fontId="1" fillId="2" borderId="15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2" xfId="0" applyFill="1" applyBorder="1" applyAlignment="1">
      <alignment/>
    </xf>
    <xf numFmtId="164" fontId="0" fillId="0" borderId="17" xfId="0" applyNumberForma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2" borderId="12" xfId="0" applyNumberFormat="1" applyFont="1" applyFill="1" applyBorder="1" applyAlignment="1">
      <alignment/>
    </xf>
    <xf numFmtId="0" fontId="1" fillId="0" borderId="11" xfId="0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4" fontId="1" fillId="0" borderId="16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1" xfId="0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2" borderId="18" xfId="0" applyNumberFormat="1" applyFont="1" applyFill="1" applyBorder="1" applyAlignment="1">
      <alignment/>
    </xf>
    <xf numFmtId="166" fontId="1" fillId="2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/>
    </xf>
    <xf numFmtId="166" fontId="1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28">
      <selection activeCell="H52" sqref="H52"/>
    </sheetView>
  </sheetViews>
  <sheetFormatPr defaultColWidth="9.140625" defaultRowHeight="12.75"/>
  <cols>
    <col min="1" max="1" width="6.8515625" style="0" customWidth="1"/>
    <col min="2" max="2" width="38.28125" style="0" bestFit="1" customWidth="1"/>
    <col min="3" max="4" width="10.140625" style="14" bestFit="1" customWidth="1"/>
    <col min="5" max="5" width="10.8515625" style="14" bestFit="1" customWidth="1"/>
    <col min="6" max="6" width="8.7109375" style="0" bestFit="1" customWidth="1"/>
    <col min="7" max="8" width="10.8515625" style="0" bestFit="1" customWidth="1"/>
    <col min="9" max="9" width="8.7109375" style="0" bestFit="1" customWidth="1"/>
  </cols>
  <sheetData>
    <row r="1" spans="1:9" s="1" customFormat="1" ht="12.75">
      <c r="A1" s="79"/>
      <c r="B1" s="37" t="s">
        <v>8</v>
      </c>
      <c r="C1" s="80"/>
      <c r="D1" s="80"/>
      <c r="E1" s="80"/>
      <c r="F1" s="37"/>
      <c r="G1" s="37"/>
      <c r="H1" s="37"/>
      <c r="I1" s="38"/>
    </row>
    <row r="2" spans="1:9" s="1" customFormat="1" ht="12.75">
      <c r="A2" s="81"/>
      <c r="B2" s="82"/>
      <c r="C2" s="83"/>
      <c r="D2" s="83"/>
      <c r="E2" s="83"/>
      <c r="F2" s="82"/>
      <c r="G2" s="82"/>
      <c r="H2" s="82"/>
      <c r="I2" s="84"/>
    </row>
    <row r="3" spans="1:9" s="1" customFormat="1" ht="12.75">
      <c r="A3" s="81"/>
      <c r="B3" s="82" t="s">
        <v>7</v>
      </c>
      <c r="C3" s="83"/>
      <c r="D3" s="83"/>
      <c r="E3" s="83"/>
      <c r="F3" s="82"/>
      <c r="G3" s="82"/>
      <c r="H3" s="82"/>
      <c r="I3" s="84"/>
    </row>
    <row r="4" spans="1:9" s="1" customFormat="1" ht="12.75">
      <c r="A4" s="81"/>
      <c r="B4" s="82"/>
      <c r="C4" s="83"/>
      <c r="D4" s="83"/>
      <c r="E4" s="83"/>
      <c r="F4" s="82"/>
      <c r="G4" s="82"/>
      <c r="H4" s="82"/>
      <c r="I4" s="84"/>
    </row>
    <row r="5" spans="1:9" s="1" customFormat="1" ht="12.75">
      <c r="A5" s="81"/>
      <c r="B5" s="82" t="s">
        <v>0</v>
      </c>
      <c r="C5" s="83"/>
      <c r="D5" s="83"/>
      <c r="E5" s="83"/>
      <c r="F5" s="82"/>
      <c r="G5" s="82"/>
      <c r="H5" s="82"/>
      <c r="I5" s="84"/>
    </row>
    <row r="6" spans="1:9" s="1" customFormat="1" ht="13.5" thickBot="1">
      <c r="A6" s="3"/>
      <c r="B6" s="13"/>
      <c r="C6" s="12"/>
      <c r="D6" s="12"/>
      <c r="E6" s="12"/>
      <c r="F6" s="13"/>
      <c r="G6" s="13"/>
      <c r="H6" s="13"/>
      <c r="I6" s="39"/>
    </row>
    <row r="7" spans="1:9" s="1" customFormat="1" ht="13.5" thickBot="1">
      <c r="A7" s="52"/>
      <c r="B7" s="50"/>
      <c r="C7" s="25" t="s">
        <v>9</v>
      </c>
      <c r="D7" s="26"/>
      <c r="E7" s="35" t="s">
        <v>12</v>
      </c>
      <c r="F7" s="36"/>
      <c r="G7" s="2" t="s">
        <v>12</v>
      </c>
      <c r="H7" s="45" t="s">
        <v>14</v>
      </c>
      <c r="I7" s="46"/>
    </row>
    <row r="8" spans="1:9" s="1" customFormat="1" ht="12.75">
      <c r="A8" s="3"/>
      <c r="B8" s="39"/>
      <c r="C8" s="27" t="s">
        <v>10</v>
      </c>
      <c r="D8" s="13"/>
      <c r="E8" s="30" t="s">
        <v>1</v>
      </c>
      <c r="F8" s="47" t="s">
        <v>13</v>
      </c>
      <c r="G8" s="4" t="s">
        <v>1</v>
      </c>
      <c r="H8" s="41" t="s">
        <v>1</v>
      </c>
      <c r="I8" s="18" t="s">
        <v>13</v>
      </c>
    </row>
    <row r="9" spans="1:9" s="1" customFormat="1" ht="13.5" thickBot="1">
      <c r="A9" s="53"/>
      <c r="B9" s="40"/>
      <c r="C9" s="28" t="s">
        <v>11</v>
      </c>
      <c r="D9" s="28" t="s">
        <v>6</v>
      </c>
      <c r="E9" s="31"/>
      <c r="F9" s="44"/>
      <c r="G9" s="8" t="s">
        <v>6</v>
      </c>
      <c r="H9" s="21"/>
      <c r="I9" s="44"/>
    </row>
    <row r="10" spans="1:9" s="1" customFormat="1" ht="12.75">
      <c r="A10" s="52"/>
      <c r="B10" s="50"/>
      <c r="C10" s="85" t="s">
        <v>3</v>
      </c>
      <c r="D10" s="85" t="s">
        <v>3</v>
      </c>
      <c r="E10" s="86" t="s">
        <v>3</v>
      </c>
      <c r="F10" s="47" t="s">
        <v>4</v>
      </c>
      <c r="G10" s="2" t="s">
        <v>2</v>
      </c>
      <c r="H10" s="87" t="s">
        <v>2</v>
      </c>
      <c r="I10" s="47" t="s">
        <v>4</v>
      </c>
    </row>
    <row r="11" spans="1:9" s="1" customFormat="1" ht="12.75">
      <c r="A11" s="3"/>
      <c r="B11" s="39"/>
      <c r="C11" s="48"/>
      <c r="D11" s="48"/>
      <c r="E11" s="49"/>
      <c r="F11" s="18"/>
      <c r="G11" s="4"/>
      <c r="H11" s="41"/>
      <c r="I11" s="18"/>
    </row>
    <row r="12" spans="1:9" s="1" customFormat="1" ht="12.75">
      <c r="A12" s="58" t="s">
        <v>35</v>
      </c>
      <c r="B12" s="39"/>
      <c r="C12" s="11"/>
      <c r="D12" s="11"/>
      <c r="E12" s="33"/>
      <c r="F12" s="22"/>
      <c r="G12" s="11"/>
      <c r="H12" s="33"/>
      <c r="I12" s="22"/>
    </row>
    <row r="13" spans="1:9" s="1" customFormat="1" ht="12.75">
      <c r="A13" s="3"/>
      <c r="B13" s="39"/>
      <c r="C13" s="11"/>
      <c r="D13" s="11"/>
      <c r="E13" s="33"/>
      <c r="F13" s="22"/>
      <c r="G13" s="11"/>
      <c r="H13" s="33"/>
      <c r="I13" s="22"/>
    </row>
    <row r="14" spans="1:9" s="1" customFormat="1" ht="12.75">
      <c r="A14" s="3"/>
      <c r="B14" s="39" t="s">
        <v>29</v>
      </c>
      <c r="C14" s="11"/>
      <c r="D14" s="11"/>
      <c r="E14" s="33"/>
      <c r="F14" s="22"/>
      <c r="G14" s="11"/>
      <c r="H14" s="33"/>
      <c r="I14" s="22"/>
    </row>
    <row r="15" spans="1:9" s="63" customFormat="1" ht="12.75">
      <c r="A15" s="59"/>
      <c r="B15" s="60" t="s">
        <v>30</v>
      </c>
      <c r="C15" s="61">
        <v>26.663</v>
      </c>
      <c r="D15" s="61">
        <v>2.193</v>
      </c>
      <c r="E15" s="69">
        <v>3.378</v>
      </c>
      <c r="F15" s="23">
        <f>(E15-D15)/D15*100</f>
        <v>54.03556771545828</v>
      </c>
      <c r="G15" s="61">
        <v>3.271</v>
      </c>
      <c r="H15" s="69">
        <v>4.105</v>
      </c>
      <c r="I15" s="23">
        <f>(H15-G15)/G15*100</f>
        <v>25.496789972485495</v>
      </c>
    </row>
    <row r="16" spans="1:9" s="63" customFormat="1" ht="12.75">
      <c r="A16" s="59"/>
      <c r="B16" s="60" t="s">
        <v>31</v>
      </c>
      <c r="C16" s="77">
        <v>0.063</v>
      </c>
      <c r="D16" s="77">
        <v>0.063</v>
      </c>
      <c r="E16" s="78">
        <v>0.065</v>
      </c>
      <c r="F16" s="24">
        <f>(E16-D16)/D16*100</f>
        <v>3.174603174603177</v>
      </c>
      <c r="G16" s="77">
        <v>0.065</v>
      </c>
      <c r="H16" s="78">
        <v>0.058</v>
      </c>
      <c r="I16" s="24">
        <f>(H16-G16)/G16*100</f>
        <v>-10.769230769230768</v>
      </c>
    </row>
    <row r="17" spans="1:9" s="1" customFormat="1" ht="12.75">
      <c r="A17" s="3"/>
      <c r="B17" s="39"/>
      <c r="C17" s="11">
        <f>C15+C16</f>
        <v>26.726</v>
      </c>
      <c r="D17" s="11">
        <f>D15+D16</f>
        <v>2.2560000000000002</v>
      </c>
      <c r="E17" s="19">
        <f>E15+E16</f>
        <v>3.443</v>
      </c>
      <c r="F17" s="22">
        <f>(E17-D17)/D17*100</f>
        <v>52.61524822695034</v>
      </c>
      <c r="G17" s="11">
        <f>G15+G16</f>
        <v>3.336</v>
      </c>
      <c r="H17" s="19">
        <f>H15+H16</f>
        <v>4.163</v>
      </c>
      <c r="I17" s="22">
        <f>(H17-G17)/G17*100</f>
        <v>24.790167865707446</v>
      </c>
    </row>
    <row r="18" spans="1:9" s="1" customFormat="1" ht="12.75">
      <c r="A18" s="3"/>
      <c r="B18" s="39" t="s">
        <v>5</v>
      </c>
      <c r="C18" s="11">
        <v>18</v>
      </c>
      <c r="D18" s="11">
        <v>18</v>
      </c>
      <c r="E18" s="33">
        <v>17.5</v>
      </c>
      <c r="F18" s="22">
        <f>(E18-D18)/D18*100</f>
        <v>-2.7777777777777777</v>
      </c>
      <c r="G18" s="11">
        <v>17.5</v>
      </c>
      <c r="H18" s="33">
        <v>17.5</v>
      </c>
      <c r="I18" s="22">
        <f>(H18-G18)/G18*100</f>
        <v>0</v>
      </c>
    </row>
    <row r="19" spans="1:9" s="1" customFormat="1" ht="12.75">
      <c r="A19" s="3"/>
      <c r="B19" s="39" t="s">
        <v>32</v>
      </c>
      <c r="C19" s="11"/>
      <c r="D19" s="11"/>
      <c r="E19" s="33"/>
      <c r="F19" s="22"/>
      <c r="G19" s="11"/>
      <c r="H19" s="33"/>
      <c r="I19" s="22"/>
    </row>
    <row r="20" spans="1:9" s="63" customFormat="1" ht="12.75">
      <c r="A20" s="59"/>
      <c r="B20" s="60" t="s">
        <v>33</v>
      </c>
      <c r="C20" s="61">
        <v>0</v>
      </c>
      <c r="D20" s="61">
        <v>25.072</v>
      </c>
      <c r="E20" s="69">
        <v>26.576</v>
      </c>
      <c r="F20" s="23">
        <f>(E20-D20)/D20*100</f>
        <v>5.998723675813662</v>
      </c>
      <c r="G20" s="61">
        <v>26.576</v>
      </c>
      <c r="H20" s="69">
        <v>28.171</v>
      </c>
      <c r="I20" s="23">
        <f>(H20-G20)/G20*100</f>
        <v>6.001655629139068</v>
      </c>
    </row>
    <row r="21" spans="1:9" s="63" customFormat="1" ht="12.75">
      <c r="A21" s="59"/>
      <c r="B21" s="60" t="s">
        <v>34</v>
      </c>
      <c r="C21" s="77">
        <v>11.691</v>
      </c>
      <c r="D21" s="77">
        <v>14.132</v>
      </c>
      <c r="E21" s="78">
        <v>14.608</v>
      </c>
      <c r="F21" s="24">
        <f>(E21-D21)/D21*100</f>
        <v>3.368242287008215</v>
      </c>
      <c r="G21" s="77">
        <v>14.608</v>
      </c>
      <c r="H21" s="78">
        <v>15.262</v>
      </c>
      <c r="I21" s="24">
        <f>(H21-G21)/G21*100</f>
        <v>4.476998904709747</v>
      </c>
    </row>
    <row r="22" spans="1:9" s="1" customFormat="1" ht="12.75">
      <c r="A22" s="3"/>
      <c r="B22" s="39"/>
      <c r="C22" s="11">
        <f>C20+C21</f>
        <v>11.691</v>
      </c>
      <c r="D22" s="11">
        <f>D20+D21</f>
        <v>39.204</v>
      </c>
      <c r="E22" s="19">
        <f>E20+E21</f>
        <v>41.184</v>
      </c>
      <c r="F22" s="22">
        <f>(E22-D22)/D22*100</f>
        <v>5.050505050505043</v>
      </c>
      <c r="G22" s="11">
        <f>G20+G21</f>
        <v>41.184</v>
      </c>
      <c r="H22" s="19">
        <f>H20+H21</f>
        <v>43.433</v>
      </c>
      <c r="I22" s="22">
        <f>(H22-G22)/G22*100</f>
        <v>5.460858585858592</v>
      </c>
    </row>
    <row r="23" spans="1:9" s="1" customFormat="1" ht="12.75">
      <c r="A23" s="3"/>
      <c r="B23" s="39"/>
      <c r="C23" s="11"/>
      <c r="D23" s="11"/>
      <c r="E23" s="33"/>
      <c r="F23" s="22"/>
      <c r="G23" s="11"/>
      <c r="H23" s="33"/>
      <c r="I23" s="22"/>
    </row>
    <row r="24" spans="1:9" s="1" customFormat="1" ht="13.5" thickBot="1">
      <c r="A24" s="3"/>
      <c r="B24" s="39" t="s">
        <v>15</v>
      </c>
      <c r="C24" s="98">
        <f>C17+C18+C22</f>
        <v>56.417</v>
      </c>
      <c r="D24" s="98">
        <f>D17+D18+D22</f>
        <v>59.46</v>
      </c>
      <c r="E24" s="99">
        <f>E17+E18+E22</f>
        <v>62.126999999999995</v>
      </c>
      <c r="F24" s="100">
        <f>(E24-D24)/D24*100</f>
        <v>4.485368314833492</v>
      </c>
      <c r="G24" s="98">
        <f>G17+G18+G22</f>
        <v>62.019999999999996</v>
      </c>
      <c r="H24" s="99">
        <f>H17+H18+H22</f>
        <v>65.096</v>
      </c>
      <c r="I24" s="100">
        <f>(H24-G24)/G24*100</f>
        <v>4.959690422444385</v>
      </c>
    </row>
    <row r="25" spans="1:9" s="1" customFormat="1" ht="13.5" thickBot="1">
      <c r="A25" s="53"/>
      <c r="B25" s="40"/>
      <c r="C25" s="88"/>
      <c r="D25" s="88"/>
      <c r="E25" s="89"/>
      <c r="F25" s="44"/>
      <c r="G25" s="8"/>
      <c r="H25" s="21"/>
      <c r="I25" s="44"/>
    </row>
    <row r="26" spans="1:9" s="1" customFormat="1" ht="12.75">
      <c r="A26" s="3"/>
      <c r="B26" s="39"/>
      <c r="C26" s="48"/>
      <c r="D26" s="48"/>
      <c r="E26" s="49"/>
      <c r="F26" s="18"/>
      <c r="G26" s="4"/>
      <c r="H26" s="41"/>
      <c r="I26" s="18"/>
    </row>
    <row r="27" spans="1:9" s="1" customFormat="1" ht="12.75">
      <c r="A27" s="58" t="s">
        <v>24</v>
      </c>
      <c r="B27" s="39"/>
      <c r="C27" s="48"/>
      <c r="D27" s="48"/>
      <c r="E27" s="49"/>
      <c r="F27" s="18"/>
      <c r="G27" s="4"/>
      <c r="H27" s="41"/>
      <c r="I27" s="18"/>
    </row>
    <row r="28" spans="1:9" ht="12.75">
      <c r="A28" s="5"/>
      <c r="B28" s="7"/>
      <c r="C28" s="9"/>
      <c r="D28" s="9"/>
      <c r="E28" s="32"/>
      <c r="F28" s="10"/>
      <c r="G28" s="6"/>
      <c r="H28" s="42"/>
      <c r="I28" s="10"/>
    </row>
    <row r="29" spans="1:9" ht="12.75">
      <c r="A29" s="5"/>
      <c r="B29" s="39" t="s">
        <v>38</v>
      </c>
      <c r="C29" s="11">
        <v>56.417</v>
      </c>
      <c r="D29" s="11">
        <v>59.46</v>
      </c>
      <c r="E29" s="33">
        <v>62.126999999999995</v>
      </c>
      <c r="F29" s="22">
        <v>4.485368314833492</v>
      </c>
      <c r="G29" s="12">
        <v>62.02</v>
      </c>
      <c r="H29" s="43">
        <v>65.096</v>
      </c>
      <c r="I29" s="22">
        <v>4.959690422444385</v>
      </c>
    </row>
    <row r="30" spans="1:9" ht="12.75">
      <c r="A30" s="5" t="s">
        <v>36</v>
      </c>
      <c r="B30" s="60" t="s">
        <v>37</v>
      </c>
      <c r="C30" s="77">
        <v>12.136</v>
      </c>
      <c r="D30" s="77">
        <v>15.179</v>
      </c>
      <c r="E30" s="78">
        <v>14.943</v>
      </c>
      <c r="F30" s="24">
        <f>(E30-D30)/D30*100</f>
        <v>-1.5547796297516348</v>
      </c>
      <c r="G30" s="77">
        <v>14.608</v>
      </c>
      <c r="H30" s="78">
        <v>15.488</v>
      </c>
      <c r="I30" s="24">
        <f>(H30-G30)/G30*100</f>
        <v>6.024096385542162</v>
      </c>
    </row>
    <row r="31" spans="1:9" s="57" customFormat="1" ht="12.75">
      <c r="A31" s="55"/>
      <c r="B31" s="56" t="s">
        <v>16</v>
      </c>
      <c r="C31" s="29">
        <f>C29-C30</f>
        <v>44.281000000000006</v>
      </c>
      <c r="D31" s="29">
        <f>D29-D30</f>
        <v>44.281</v>
      </c>
      <c r="E31" s="19">
        <f>E29-E30</f>
        <v>47.184</v>
      </c>
      <c r="F31" s="22">
        <v>4.485368314833492</v>
      </c>
      <c r="G31" s="29">
        <f>G29-G30</f>
        <v>47.412000000000006</v>
      </c>
      <c r="H31" s="19">
        <f>H29-H30</f>
        <v>49.608000000000004</v>
      </c>
      <c r="I31" s="22">
        <v>4.485368314833492</v>
      </c>
    </row>
    <row r="32" spans="1:9" s="17" customFormat="1" ht="12.75">
      <c r="A32" s="54" t="s">
        <v>17</v>
      </c>
      <c r="B32" s="51" t="s">
        <v>18</v>
      </c>
      <c r="C32" s="20">
        <v>0.445</v>
      </c>
      <c r="D32" s="20">
        <v>-24.025</v>
      </c>
      <c r="E32" s="34">
        <v>-26.241</v>
      </c>
      <c r="F32" s="24">
        <f aca="true" t="shared" si="0" ref="F32:F37">(E32-D32)/D32*100</f>
        <v>9.223725286160255</v>
      </c>
      <c r="G32" s="71">
        <v>-26.349</v>
      </c>
      <c r="H32" s="72">
        <v>-27.945</v>
      </c>
      <c r="I32" s="24">
        <f aca="true" t="shared" si="1" ref="I32:I37">(H32-G32)/G32*100</f>
        <v>6.057155869292952</v>
      </c>
    </row>
    <row r="33" spans="1:9" s="1" customFormat="1" ht="12.75">
      <c r="A33" s="3"/>
      <c r="B33" s="39" t="s">
        <v>19</v>
      </c>
      <c r="C33" s="11">
        <f>C31+C32</f>
        <v>44.726000000000006</v>
      </c>
      <c r="D33" s="11">
        <f>D31+D32</f>
        <v>20.256</v>
      </c>
      <c r="E33" s="19">
        <f>E31+E32</f>
        <v>20.942999999999998</v>
      </c>
      <c r="F33" s="22">
        <f t="shared" si="0"/>
        <v>3.3915876777251066</v>
      </c>
      <c r="G33" s="11">
        <f>G31+G32</f>
        <v>21.063000000000006</v>
      </c>
      <c r="H33" s="19">
        <f>H31+H32</f>
        <v>21.663000000000004</v>
      </c>
      <c r="I33" s="22">
        <f t="shared" si="1"/>
        <v>2.848597065945011</v>
      </c>
    </row>
    <row r="34" spans="1:9" s="17" customFormat="1" ht="12.75">
      <c r="A34" s="54" t="s">
        <v>20</v>
      </c>
      <c r="B34" s="51" t="s">
        <v>5</v>
      </c>
      <c r="C34" s="20">
        <v>18</v>
      </c>
      <c r="D34" s="20">
        <v>18</v>
      </c>
      <c r="E34" s="34">
        <v>17.5</v>
      </c>
      <c r="F34" s="24">
        <f t="shared" si="0"/>
        <v>-2.7777777777777777</v>
      </c>
      <c r="G34" s="73">
        <v>17.5</v>
      </c>
      <c r="H34" s="34">
        <v>17.5</v>
      </c>
      <c r="I34" s="24">
        <f t="shared" si="1"/>
        <v>0</v>
      </c>
    </row>
    <row r="35" spans="1:9" s="57" customFormat="1" ht="12.75">
      <c r="A35" s="55"/>
      <c r="B35" s="56" t="s">
        <v>21</v>
      </c>
      <c r="C35" s="29">
        <f>C33-C34</f>
        <v>26.726000000000006</v>
      </c>
      <c r="D35" s="29">
        <f>D33-D34</f>
        <v>2.2560000000000002</v>
      </c>
      <c r="E35" s="19">
        <f>E33-E34</f>
        <v>3.442999999999998</v>
      </c>
      <c r="F35" s="22">
        <f t="shared" si="0"/>
        <v>52.61524822695024</v>
      </c>
      <c r="G35" s="29">
        <f>G33-G34</f>
        <v>3.563000000000006</v>
      </c>
      <c r="H35" s="19">
        <f>H33-H34</f>
        <v>4.163000000000004</v>
      </c>
      <c r="I35" s="22">
        <f t="shared" si="1"/>
        <v>16.83974179062579</v>
      </c>
    </row>
    <row r="36" spans="1:9" s="17" customFormat="1" ht="12.75">
      <c r="A36" s="54" t="s">
        <v>20</v>
      </c>
      <c r="B36" s="51" t="s">
        <v>22</v>
      </c>
      <c r="C36" s="66">
        <v>0.063</v>
      </c>
      <c r="D36" s="66">
        <v>0.063</v>
      </c>
      <c r="E36" s="67">
        <v>0.065</v>
      </c>
      <c r="F36" s="23">
        <f t="shared" si="0"/>
        <v>3.174603174603177</v>
      </c>
      <c r="G36" s="15">
        <v>0.065</v>
      </c>
      <c r="H36" s="42">
        <v>0.058</v>
      </c>
      <c r="I36" s="23">
        <f t="shared" si="1"/>
        <v>-10.769230769230768</v>
      </c>
    </row>
    <row r="37" spans="1:9" s="57" customFormat="1" ht="13.5" thickBot="1">
      <c r="A37" s="55"/>
      <c r="B37" s="56" t="s">
        <v>23</v>
      </c>
      <c r="C37" s="101">
        <f>C35-C36</f>
        <v>26.663000000000007</v>
      </c>
      <c r="D37" s="101">
        <f>D35-D36</f>
        <v>2.193</v>
      </c>
      <c r="E37" s="99">
        <f>E35-E36</f>
        <v>3.377999999999998</v>
      </c>
      <c r="F37" s="100">
        <f t="shared" si="0"/>
        <v>54.03556771545818</v>
      </c>
      <c r="G37" s="101">
        <f>G35-G36</f>
        <v>3.498000000000006</v>
      </c>
      <c r="H37" s="99">
        <f>H35-H36</f>
        <v>4.105000000000004</v>
      </c>
      <c r="I37" s="100">
        <f t="shared" si="1"/>
        <v>17.352773013150287</v>
      </c>
    </row>
    <row r="38" spans="1:9" s="17" customFormat="1" ht="13.5" thickBot="1">
      <c r="A38" s="54"/>
      <c r="B38" s="51"/>
      <c r="C38" s="16"/>
      <c r="D38" s="16"/>
      <c r="E38" s="32"/>
      <c r="F38" s="10"/>
      <c r="G38" s="15"/>
      <c r="H38" s="42"/>
      <c r="I38" s="10"/>
    </row>
    <row r="39" spans="1:9" s="17" customFormat="1" ht="12.75">
      <c r="A39" s="90"/>
      <c r="B39" s="91"/>
      <c r="C39" s="92"/>
      <c r="D39" s="92"/>
      <c r="E39" s="93"/>
      <c r="F39" s="94"/>
      <c r="G39" s="95"/>
      <c r="H39" s="96"/>
      <c r="I39" s="94"/>
    </row>
    <row r="40" spans="1:9" ht="12.75">
      <c r="A40" s="58" t="s">
        <v>25</v>
      </c>
      <c r="B40" s="7"/>
      <c r="C40" s="9"/>
      <c r="D40" s="9"/>
      <c r="E40" s="32"/>
      <c r="F40" s="10"/>
      <c r="G40" s="6"/>
      <c r="H40" s="42"/>
      <c r="I40" s="10"/>
    </row>
    <row r="41" spans="1:9" ht="12.75">
      <c r="A41" s="58"/>
      <c r="B41" s="7"/>
      <c r="C41" s="9"/>
      <c r="D41" s="9"/>
      <c r="E41" s="32"/>
      <c r="F41" s="10"/>
      <c r="G41" s="6"/>
      <c r="H41" s="42"/>
      <c r="I41" s="10"/>
    </row>
    <row r="42" spans="1:9" s="57" customFormat="1" ht="12.75">
      <c r="A42" s="55"/>
      <c r="B42" s="56" t="s">
        <v>39</v>
      </c>
      <c r="C42" s="29">
        <f>C37-C39</f>
        <v>26.663000000000007</v>
      </c>
      <c r="D42" s="29">
        <f>D37-D39</f>
        <v>2.193</v>
      </c>
      <c r="E42" s="19">
        <f>E37-E39</f>
        <v>3.377999999999998</v>
      </c>
      <c r="F42" s="22">
        <f>(E42-D42)/D42*100</f>
        <v>54.03556771545818</v>
      </c>
      <c r="G42" s="29">
        <f>G37-G39</f>
        <v>3.498000000000006</v>
      </c>
      <c r="H42" s="19">
        <f>H37-H39</f>
        <v>4.105000000000004</v>
      </c>
      <c r="I42" s="22">
        <f>(H42-G42)/G42*100</f>
        <v>17.352773013150287</v>
      </c>
    </row>
    <row r="43" spans="1:9" ht="12.75">
      <c r="A43" s="5" t="s">
        <v>17</v>
      </c>
      <c r="B43" s="7" t="s">
        <v>5</v>
      </c>
      <c r="C43" s="75">
        <v>18</v>
      </c>
      <c r="D43" s="75">
        <v>18</v>
      </c>
      <c r="E43" s="34">
        <v>17.5</v>
      </c>
      <c r="F43" s="24">
        <f>(E43-D43)/D43*100</f>
        <v>-2.7777777777777777</v>
      </c>
      <c r="G43" s="76">
        <v>17.5</v>
      </c>
      <c r="H43" s="34">
        <v>17.5</v>
      </c>
      <c r="I43" s="24">
        <f>(H43-G43)/G43*100</f>
        <v>0</v>
      </c>
    </row>
    <row r="44" spans="1:9" s="1" customFormat="1" ht="12.75">
      <c r="A44" s="3"/>
      <c r="B44" s="39" t="s">
        <v>26</v>
      </c>
      <c r="C44" s="11">
        <f>C42+C43</f>
        <v>44.66300000000001</v>
      </c>
      <c r="D44" s="11">
        <f>D42+D43</f>
        <v>20.193</v>
      </c>
      <c r="E44" s="19">
        <f>E42+E43</f>
        <v>20.877999999999997</v>
      </c>
      <c r="F44" s="22">
        <f>(E44-D44)/D44*100</f>
        <v>3.392264646164488</v>
      </c>
      <c r="G44" s="11">
        <f>G42+G43</f>
        <v>20.998000000000005</v>
      </c>
      <c r="H44" s="19">
        <f>H42+H43</f>
        <v>21.605000000000004</v>
      </c>
      <c r="I44" s="22">
        <f>(H44-G44)/G44*100</f>
        <v>2.890751500142867</v>
      </c>
    </row>
    <row r="45" spans="1:9" s="63" customFormat="1" ht="12.75">
      <c r="A45" s="59" t="s">
        <v>17</v>
      </c>
      <c r="B45" s="60" t="s">
        <v>27</v>
      </c>
      <c r="C45" s="61">
        <v>4.353</v>
      </c>
      <c r="D45" s="61">
        <v>3.895</v>
      </c>
      <c r="E45" s="69">
        <v>3.936</v>
      </c>
      <c r="F45" s="23">
        <f>(E45-D45)/D45*100</f>
        <v>1.0526315789473666</v>
      </c>
      <c r="G45" s="62">
        <v>3.936</v>
      </c>
      <c r="H45" s="69">
        <v>4.028</v>
      </c>
      <c r="I45" s="23">
        <f>(H45-G45)/G45*100</f>
        <v>2.3373983739837305</v>
      </c>
    </row>
    <row r="46" spans="1:9" s="1" customFormat="1" ht="13.5" thickBot="1">
      <c r="A46" s="3"/>
      <c r="B46" s="39" t="s">
        <v>28</v>
      </c>
      <c r="C46" s="98">
        <f>C44+C45</f>
        <v>49.01600000000001</v>
      </c>
      <c r="D46" s="98">
        <f>D44+D45</f>
        <v>24.088</v>
      </c>
      <c r="E46" s="99">
        <f>E44+E45</f>
        <v>24.813999999999997</v>
      </c>
      <c r="F46" s="100">
        <f>(E46-D46)/D46*100</f>
        <v>3.0139488542012436</v>
      </c>
      <c r="G46" s="98">
        <f>G44+G45</f>
        <v>24.934000000000005</v>
      </c>
      <c r="H46" s="99">
        <f>H44+H45</f>
        <v>25.633000000000003</v>
      </c>
      <c r="I46" s="100">
        <f>(H46-G46)/G46*100</f>
        <v>2.803400978583452</v>
      </c>
    </row>
    <row r="47" spans="1:9" s="1" customFormat="1" ht="13.5" thickBot="1">
      <c r="A47" s="53"/>
      <c r="B47" s="40"/>
      <c r="C47" s="65"/>
      <c r="D47" s="65"/>
      <c r="E47" s="97"/>
      <c r="F47" s="68"/>
      <c r="G47" s="65"/>
      <c r="H47" s="97"/>
      <c r="I47" s="68"/>
    </row>
    <row r="48" spans="1:9" s="1" customFormat="1" ht="12.75">
      <c r="A48" s="52"/>
      <c r="B48" s="50"/>
      <c r="C48" s="108"/>
      <c r="D48" s="108"/>
      <c r="E48" s="109"/>
      <c r="F48" s="110"/>
      <c r="G48" s="108"/>
      <c r="H48" s="109"/>
      <c r="I48" s="110"/>
    </row>
    <row r="49" spans="1:9" s="1" customFormat="1" ht="12.75">
      <c r="A49" s="58" t="s">
        <v>40</v>
      </c>
      <c r="B49" s="39"/>
      <c r="C49" s="11"/>
      <c r="D49" s="11"/>
      <c r="E49" s="33"/>
      <c r="F49" s="22"/>
      <c r="G49" s="11"/>
      <c r="H49" s="33"/>
      <c r="I49" s="22"/>
    </row>
    <row r="50" spans="1:9" s="1" customFormat="1" ht="12.75">
      <c r="A50" s="3"/>
      <c r="B50" s="39"/>
      <c r="C50" s="11"/>
      <c r="D50" s="11"/>
      <c r="E50" s="33"/>
      <c r="F50" s="106" t="s">
        <v>45</v>
      </c>
      <c r="G50" s="11"/>
      <c r="H50" s="33"/>
      <c r="I50" s="106" t="s">
        <v>45</v>
      </c>
    </row>
    <row r="51" spans="1:9" s="1" customFormat="1" ht="12.75">
      <c r="A51" s="3"/>
      <c r="B51" s="39" t="s">
        <v>41</v>
      </c>
      <c r="C51" s="11"/>
      <c r="D51" s="11"/>
      <c r="E51" s="33">
        <v>14.821</v>
      </c>
      <c r="F51" s="22">
        <v>71</v>
      </c>
      <c r="G51" s="11"/>
      <c r="H51" s="33">
        <v>15.349</v>
      </c>
      <c r="I51" s="22">
        <v>71</v>
      </c>
    </row>
    <row r="52" spans="1:9" s="1" customFormat="1" ht="12.75">
      <c r="A52" s="3"/>
      <c r="B52" s="39" t="s">
        <v>42</v>
      </c>
      <c r="C52" s="11"/>
      <c r="D52" s="11"/>
      <c r="E52" s="33">
        <v>-5.13</v>
      </c>
      <c r="F52" s="22">
        <v>-24.6</v>
      </c>
      <c r="G52" s="11"/>
      <c r="H52" s="33">
        <v>-5.309</v>
      </c>
      <c r="I52" s="22">
        <v>-24.6</v>
      </c>
    </row>
    <row r="53" spans="1:9" s="1" customFormat="1" ht="12.75">
      <c r="A53" s="3"/>
      <c r="B53" s="39" t="s">
        <v>43</v>
      </c>
      <c r="C53" s="11"/>
      <c r="D53" s="11"/>
      <c r="E53" s="33">
        <v>11.187</v>
      </c>
      <c r="F53" s="22">
        <v>53.6</v>
      </c>
      <c r="G53" s="11"/>
      <c r="H53" s="33">
        <v>11.565</v>
      </c>
      <c r="I53" s="22">
        <v>53.6</v>
      </c>
    </row>
    <row r="54" spans="1:9" s="1" customFormat="1" ht="12.75">
      <c r="A54" s="3"/>
      <c r="B54" s="39" t="s">
        <v>44</v>
      </c>
      <c r="C54" s="102"/>
      <c r="D54" s="102"/>
      <c r="E54" s="103">
        <v>0</v>
      </c>
      <c r="F54" s="104">
        <v>0</v>
      </c>
      <c r="G54" s="102"/>
      <c r="H54" s="103">
        <v>0</v>
      </c>
      <c r="I54" s="104">
        <v>0</v>
      </c>
    </row>
    <row r="55" spans="1:9" s="1" customFormat="1" ht="12.75">
      <c r="A55" s="3"/>
      <c r="B55" s="39" t="s">
        <v>26</v>
      </c>
      <c r="C55" s="11"/>
      <c r="D55" s="11"/>
      <c r="E55" s="33">
        <f>SUM(E51:E54)</f>
        <v>20.878</v>
      </c>
      <c r="F55" s="107">
        <f>SUM(F51:F54)</f>
        <v>100</v>
      </c>
      <c r="G55" s="11"/>
      <c r="H55" s="33">
        <f>SUM(H51:H54)</f>
        <v>21.604999999999997</v>
      </c>
      <c r="I55" s="22">
        <f>SUM(I51:I54)</f>
        <v>100</v>
      </c>
    </row>
    <row r="56" spans="1:9" s="1" customFormat="1" ht="12.75">
      <c r="A56" s="3"/>
      <c r="B56" s="60" t="s">
        <v>27</v>
      </c>
      <c r="C56" s="11"/>
      <c r="D56" s="11"/>
      <c r="E56" s="69">
        <v>3.936</v>
      </c>
      <c r="F56" s="22"/>
      <c r="G56" s="11"/>
      <c r="H56" s="69">
        <v>4.028</v>
      </c>
      <c r="I56" s="22"/>
    </row>
    <row r="57" spans="1:9" s="1" customFormat="1" ht="13.5" thickBot="1">
      <c r="A57" s="3"/>
      <c r="B57" s="39" t="s">
        <v>28</v>
      </c>
      <c r="C57" s="98"/>
      <c r="D57" s="98"/>
      <c r="E57" s="105">
        <f>E55+E56</f>
        <v>24.814</v>
      </c>
      <c r="F57" s="100"/>
      <c r="G57" s="98"/>
      <c r="H57" s="105">
        <f>H55+H56</f>
        <v>25.632999999999996</v>
      </c>
      <c r="I57" s="100"/>
    </row>
    <row r="58" spans="1:9" s="1" customFormat="1" ht="13.5" thickBot="1">
      <c r="A58" s="53"/>
      <c r="B58" s="40"/>
      <c r="C58" s="64"/>
      <c r="D58" s="64"/>
      <c r="E58" s="70"/>
      <c r="F58" s="74"/>
      <c r="G58" s="64"/>
      <c r="H58" s="70"/>
      <c r="I58" s="74"/>
    </row>
  </sheetData>
  <printOptions horizontalCentered="1" verticalCentered="1"/>
  <pageMargins left="0.15748031496062992" right="0.15748031496062992" top="0.7874015748031497" bottom="0.7874015748031497" header="0.5118110236220472" footer="0.5118110236220472"/>
  <pageSetup horizontalDpi="300" verticalDpi="300" orientation="portrait" paperSize="9" scale="85" r:id="rId1"/>
  <headerFooter alignWithMargins="0">
    <oddHeader>&amp;R&amp;"Arial,Bold"&amp;12&amp;UAppendix 5</oddHeader>
    <oddFooter>&amp;L&amp;"Arial,Bold"&amp;12&amp;UAppendix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2006-02-07T11:22:04Z</cp:lastPrinted>
  <dcterms:created xsi:type="dcterms:W3CDTF">2002-11-01T13:22:42Z</dcterms:created>
  <dcterms:modified xsi:type="dcterms:W3CDTF">2006-02-20T12:18:16Z</dcterms:modified>
  <cp:category/>
  <cp:version/>
  <cp:contentType/>
  <cp:contentStatus/>
</cp:coreProperties>
</file>